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轮" sheetId="4" r:id="rId1"/>
  </sheets>
  <definedNames>
    <definedName name="_xlnm._FilterDatabase" localSheetId="0" hidden="1">第一轮!#REF!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<sst xmlns="http://schemas.openxmlformats.org/spreadsheetml/2006/main" count="38" uniqueCount="26">
  <si>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t>附件：2.霍邱县2025年“徽动消费 乐享蓼城”促消费活动（第一期）商超零售消费券核销情况公示表</t>
  </si>
  <si>
    <t>序号</t>
  </si>
  <si>
    <t>商家名称</t>
  </si>
  <si>
    <t>20元券</t>
  </si>
  <si>
    <t>40元券</t>
  </si>
  <si>
    <t>80元券</t>
  </si>
  <si>
    <t>100元券</t>
  </si>
  <si>
    <t>合计使用消费券</t>
  </si>
  <si>
    <t>合计带动消费（实际支付）</t>
  </si>
  <si>
    <t>消费金额合计数（优惠券和带动消费金额）</t>
  </si>
  <si>
    <t>张数</t>
  </si>
  <si>
    <t>优惠券金额</t>
  </si>
  <si>
    <t>带动消费（实际支付）</t>
  </si>
  <si>
    <t>消费金额小计数（优惠券和带动消费金额）</t>
  </si>
  <si>
    <t>安徽家之都商厦有限公司</t>
  </si>
  <si>
    <t>安徽商之都霍邱商厦有限责任公司</t>
  </si>
  <si>
    <t>霍邱县范桥镇百盛超市</t>
  </si>
  <si>
    <t>霍邱县巾华商贸有限公司</t>
  </si>
  <si>
    <t>霍邱县经济开发区鸿福源购物超市</t>
  </si>
  <si>
    <t>霍邱县临水镇好又多购物广场</t>
  </si>
  <si>
    <t>霍邱县临水镇盛达达超市</t>
  </si>
  <si>
    <t>霍邱县生活之都商贸有限公司</t>
  </si>
  <si>
    <t>霍邱县石店镇好又多购物中心</t>
  </si>
  <si>
    <t>霍邱县新店镇鑫阳光生活超市</t>
  </si>
  <si>
    <t>霍邱县子彧商贸中心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</si>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</sst>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zoomScale="70" zoomScaleNormal="70" topLeftCell="G1" workbookViewId="0">
      <selection activeCell="O9" sqref="O9"/>
    </sheetView>
  </sheetViews>
  <sheetFormatPr defaultColWidth="9" defaultRowHeight="13.5"/>
  <cols>
    <col min="1" max="1" width="5.125" style="2" customWidth="1"/>
    <col min="2" max="2" width="34.025" style="3" customWidth="1"/>
    <col min="3" max="3" width="10.625" style="1" customWidth="1"/>
    <col min="4" max="6" width="16.625" style="4" customWidth="1"/>
    <col min="7" max="7" width="10.625" style="1" customWidth="1"/>
    <col min="8" max="10" width="16.625" style="4" customWidth="1"/>
    <col min="11" max="11" width="10.625" style="4" customWidth="1"/>
    <col min="12" max="14" width="16.625" style="4" customWidth="1"/>
    <col min="15" max="15" width="10.625" style="5" customWidth="1"/>
    <col min="16" max="18" width="16.625" style="4" customWidth="1"/>
    <col min="19" max="19" width="13.75" style="4"/>
    <col min="20" max="21" width="16" style="4"/>
    <col min="22" max="16384" width="9" style="1"/>
  </cols>
  <sheetData>
    <row r="1" s="1" customFormat="1" ht="52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6"/>
      <c r="Q1" s="6"/>
      <c r="R1" s="6"/>
      <c r="S1" s="6"/>
      <c r="T1" s="6"/>
      <c r="U1" s="6"/>
    </row>
    <row r="2" s="1" customFormat="1" ht="52" customHeight="1" spans="1:21">
      <c r="A2" s="7" t="s">
        <v>1</v>
      </c>
      <c r="B2" s="8" t="s">
        <v>2</v>
      </c>
      <c r="C2" s="7" t="s">
        <v>3</v>
      </c>
      <c r="D2" s="7"/>
      <c r="E2" s="7"/>
      <c r="F2" s="7"/>
      <c r="G2" s="7" t="s">
        <v>4</v>
      </c>
      <c r="H2" s="7"/>
      <c r="I2" s="7"/>
      <c r="J2" s="7"/>
      <c r="K2" s="7" t="s">
        <v>5</v>
      </c>
      <c r="L2" s="7"/>
      <c r="M2" s="7"/>
      <c r="N2" s="7"/>
      <c r="O2" s="9" t="s">
        <v>6</v>
      </c>
      <c r="P2" s="7"/>
      <c r="Q2" s="7"/>
      <c r="R2" s="7"/>
      <c r="S2" s="11" t="s">
        <v>7</v>
      </c>
      <c r="T2" s="11" t="s">
        <v>8</v>
      </c>
      <c r="U2" s="11" t="s">
        <v>9</v>
      </c>
    </row>
    <row r="3" s="1" customFormat="1" ht="52" customHeight="1" spans="1:21">
      <c r="A3" s="7"/>
      <c r="B3" s="8"/>
      <c r="C3" s="9" t="s">
        <v>10</v>
      </c>
      <c r="D3" s="10" t="s">
        <v>11</v>
      </c>
      <c r="E3" s="11" t="s">
        <v>12</v>
      </c>
      <c r="F3" s="11" t="s">
        <v>13</v>
      </c>
      <c r="G3" s="9" t="s">
        <v>10</v>
      </c>
      <c r="H3" s="10" t="s">
        <v>11</v>
      </c>
      <c r="I3" s="11" t="s">
        <v>12</v>
      </c>
      <c r="J3" s="11" t="s">
        <v>13</v>
      </c>
      <c r="K3" s="9" t="s">
        <v>10</v>
      </c>
      <c r="L3" s="10" t="s">
        <v>11</v>
      </c>
      <c r="M3" s="11" t="s">
        <v>12</v>
      </c>
      <c r="N3" s="11" t="s">
        <v>13</v>
      </c>
      <c r="O3" s="9" t="s">
        <v>10</v>
      </c>
      <c r="P3" s="10" t="s">
        <v>11</v>
      </c>
      <c r="Q3" s="11" t="s">
        <v>12</v>
      </c>
      <c r="R3" s="11" t="s">
        <v>13</v>
      </c>
      <c r="S3" s="11"/>
      <c r="T3" s="11"/>
      <c r="U3" s="11"/>
    </row>
    <row r="4" s="1" customFormat="1" ht="32" customHeight="1" spans="1:21">
      <c r="A4" s="7">
        <v>1</v>
      </c>
      <c r="B4" s="12" t="s">
        <v>14</v>
      </c>
      <c r="C4" s="7">
        <v>1916</v>
      </c>
      <c r="D4" s="10">
        <f>C4*20</f>
        <v>38320</v>
      </c>
      <c r="E4" s="10">
        <f>F4-D4</f>
        <v>189535.09</v>
      </c>
      <c r="F4" s="10">
        <v>227855.09</v>
      </c>
      <c r="G4" s="7">
        <v>1973</v>
      </c>
      <c r="H4" s="10">
        <f>G4*40</f>
        <v>78920</v>
      </c>
      <c r="I4" s="10">
        <f>J4-H4</f>
        <v>354991.81</v>
      </c>
      <c r="J4" s="10">
        <v>433911.81</v>
      </c>
      <c r="K4" s="9">
        <v>1115</v>
      </c>
      <c r="L4" s="10">
        <f>K4*80</f>
        <v>89200</v>
      </c>
      <c r="M4" s="10">
        <f t="shared" ref="M4:M14" si="0">N4-L4</f>
        <v>358225</v>
      </c>
      <c r="N4" s="10">
        <v>447425</v>
      </c>
      <c r="O4" s="9">
        <v>1199</v>
      </c>
      <c r="P4" s="10">
        <f>O4*100</f>
        <v>119900</v>
      </c>
      <c r="Q4" s="10">
        <f t="shared" ref="Q4:Q14" si="1">R4-P4</f>
        <v>599859.2</v>
      </c>
      <c r="R4" s="10">
        <v>719759.2</v>
      </c>
      <c r="S4" s="10">
        <f t="shared" ref="S4:S14" si="2">P4+L4+H4+D4</f>
        <v>326340</v>
      </c>
      <c r="T4" s="10">
        <f t="shared" ref="T4:T14" si="3">Q4+M4+I4+E4</f>
        <v>1502611.1</v>
      </c>
      <c r="U4" s="10">
        <f t="shared" ref="U4:U14" si="4">R4+N4+J4+F4</f>
        <v>1828951.1</v>
      </c>
    </row>
    <row r="5" s="1" customFormat="1" ht="32" customHeight="1" spans="1:21">
      <c r="A5" s="7">
        <v>2</v>
      </c>
      <c r="B5" s="8" t="s">
        <v>15</v>
      </c>
      <c r="C5" s="7">
        <v>313</v>
      </c>
      <c r="D5" s="10">
        <f t="shared" ref="D5:D27" si="5">C5*20</f>
        <v>6260</v>
      </c>
      <c r="E5" s="10">
        <f>F5-D5</f>
        <v>38401</v>
      </c>
      <c r="F5" s="10">
        <v>44661</v>
      </c>
      <c r="G5" s="7">
        <v>322</v>
      </c>
      <c r="H5" s="10">
        <f t="shared" ref="H5:H27" si="6">G5*40</f>
        <v>12880</v>
      </c>
      <c r="I5" s="10">
        <f>J5-H5</f>
        <v>67337</v>
      </c>
      <c r="J5" s="10">
        <v>80217</v>
      </c>
      <c r="K5" s="9">
        <v>3</v>
      </c>
      <c r="L5" s="10">
        <f t="shared" ref="L5:L27" si="7">K5*80</f>
        <v>240</v>
      </c>
      <c r="M5" s="10">
        <f t="shared" si="0"/>
        <v>1054</v>
      </c>
      <c r="N5" s="10">
        <v>1294</v>
      </c>
      <c r="O5" s="9">
        <v>7</v>
      </c>
      <c r="P5" s="10">
        <f t="shared" ref="P5:P27" si="8">O5*100</f>
        <v>700</v>
      </c>
      <c r="Q5" s="10">
        <f t="shared" si="1"/>
        <v>3939</v>
      </c>
      <c r="R5" s="10">
        <v>4639</v>
      </c>
      <c r="S5" s="10">
        <f t="shared" si="2"/>
        <v>20080</v>
      </c>
      <c r="T5" s="10">
        <f t="shared" si="3"/>
        <v>110731</v>
      </c>
      <c r="U5" s="10">
        <f t="shared" si="4"/>
        <v>130811</v>
      </c>
    </row>
    <row r="6" s="1" customFormat="1" ht="32" customHeight="1" spans="1:21">
      <c r="A6" s="7">
        <v>3</v>
      </c>
      <c r="B6" s="8" t="s">
        <v>16</v>
      </c>
      <c r="C6" s="7">
        <v>54</v>
      </c>
      <c r="D6" s="10">
        <f t="shared" si="5"/>
        <v>1080</v>
      </c>
      <c r="E6" s="10">
        <f t="shared" ref="E6:E14" si="9">F6-D6</f>
        <v>7783.9</v>
      </c>
      <c r="F6" s="10">
        <v>8863.9</v>
      </c>
      <c r="G6" s="7">
        <v>59</v>
      </c>
      <c r="H6" s="10">
        <f t="shared" si="6"/>
        <v>2360</v>
      </c>
      <c r="I6" s="10">
        <f t="shared" ref="I6:I14" si="10">J6-H6</f>
        <v>18003.4</v>
      </c>
      <c r="J6" s="10">
        <v>20363.4</v>
      </c>
      <c r="K6" s="9"/>
      <c r="L6" s="10">
        <f t="shared" si="7"/>
        <v>0</v>
      </c>
      <c r="M6" s="10">
        <f t="shared" si="0"/>
        <v>0</v>
      </c>
      <c r="N6" s="10"/>
      <c r="O6" s="9">
        <v>3</v>
      </c>
      <c r="P6" s="10">
        <f t="shared" si="8"/>
        <v>300</v>
      </c>
      <c r="Q6" s="10">
        <f t="shared" si="1"/>
        <v>1775.1</v>
      </c>
      <c r="R6" s="10">
        <v>2075.1</v>
      </c>
      <c r="S6" s="10">
        <f t="shared" si="2"/>
        <v>3740</v>
      </c>
      <c r="T6" s="10">
        <f t="shared" si="3"/>
        <v>27562.4</v>
      </c>
      <c r="U6" s="10">
        <f t="shared" si="4"/>
        <v>31302.4</v>
      </c>
    </row>
    <row r="7" s="1" customFormat="1" ht="32" customHeight="1" spans="1:21">
      <c r="A7" s="7">
        <v>4</v>
      </c>
      <c r="B7" s="8" t="s">
        <v>17</v>
      </c>
      <c r="C7" s="7">
        <v>158</v>
      </c>
      <c r="D7" s="10">
        <f t="shared" si="5"/>
        <v>3160</v>
      </c>
      <c r="E7" s="10">
        <f t="shared" si="9"/>
        <v>16246.6</v>
      </c>
      <c r="F7" s="10">
        <v>19406.6</v>
      </c>
      <c r="G7" s="7">
        <v>520</v>
      </c>
      <c r="H7" s="10">
        <f t="shared" si="6"/>
        <v>20800</v>
      </c>
      <c r="I7" s="10">
        <f t="shared" si="10"/>
        <v>87170.24</v>
      </c>
      <c r="J7" s="10">
        <v>107970.24</v>
      </c>
      <c r="K7" s="9">
        <v>308</v>
      </c>
      <c r="L7" s="10">
        <f t="shared" si="7"/>
        <v>24640</v>
      </c>
      <c r="M7" s="10">
        <f t="shared" si="0"/>
        <v>98560.01</v>
      </c>
      <c r="N7" s="10">
        <v>123200.01</v>
      </c>
      <c r="O7" s="9">
        <v>190</v>
      </c>
      <c r="P7" s="10">
        <f t="shared" si="8"/>
        <v>19000</v>
      </c>
      <c r="Q7" s="10">
        <f t="shared" si="1"/>
        <v>95000</v>
      </c>
      <c r="R7" s="10">
        <v>114000</v>
      </c>
      <c r="S7" s="10">
        <f t="shared" si="2"/>
        <v>67600</v>
      </c>
      <c r="T7" s="10">
        <f t="shared" si="3"/>
        <v>296976.85</v>
      </c>
      <c r="U7" s="10">
        <f t="shared" si="4"/>
        <v>364576.85</v>
      </c>
    </row>
    <row r="8" s="1" customFormat="1" ht="32" customHeight="1" spans="1:21">
      <c r="A8" s="7">
        <v>5</v>
      </c>
      <c r="B8" s="8" t="s">
        <v>18</v>
      </c>
      <c r="C8" s="7">
        <v>169</v>
      </c>
      <c r="D8" s="10">
        <f t="shared" si="5"/>
        <v>3380</v>
      </c>
      <c r="E8" s="10">
        <f t="shared" si="9"/>
        <v>13520</v>
      </c>
      <c r="F8" s="10">
        <v>16900</v>
      </c>
      <c r="G8" s="7">
        <v>306</v>
      </c>
      <c r="H8" s="10">
        <f t="shared" si="6"/>
        <v>12240</v>
      </c>
      <c r="I8" s="10">
        <f t="shared" si="10"/>
        <v>48960</v>
      </c>
      <c r="J8" s="10">
        <v>61200</v>
      </c>
      <c r="K8" s="9">
        <v>376</v>
      </c>
      <c r="L8" s="10">
        <f t="shared" si="7"/>
        <v>30080</v>
      </c>
      <c r="M8" s="10">
        <f t="shared" si="0"/>
        <v>120920</v>
      </c>
      <c r="N8" s="10">
        <v>151000</v>
      </c>
      <c r="O8" s="9">
        <v>171</v>
      </c>
      <c r="P8" s="10">
        <f t="shared" si="8"/>
        <v>17100</v>
      </c>
      <c r="Q8" s="10">
        <f t="shared" si="1"/>
        <v>85500</v>
      </c>
      <c r="R8" s="10">
        <v>102600</v>
      </c>
      <c r="S8" s="10">
        <f t="shared" si="2"/>
        <v>62800</v>
      </c>
      <c r="T8" s="10">
        <f t="shared" si="3"/>
        <v>268900</v>
      </c>
      <c r="U8" s="10">
        <f t="shared" si="4"/>
        <v>331700</v>
      </c>
    </row>
    <row r="9" s="1" customFormat="1" ht="32" customHeight="1" spans="1:21">
      <c r="A9" s="7">
        <v>6</v>
      </c>
      <c r="B9" s="8" t="s">
        <v>19</v>
      </c>
      <c r="C9" s="7">
        <v>37</v>
      </c>
      <c r="D9" s="10">
        <f t="shared" si="5"/>
        <v>740</v>
      </c>
      <c r="E9" s="10">
        <f t="shared" si="9"/>
        <v>4673.5</v>
      </c>
      <c r="F9" s="10">
        <v>5413.5</v>
      </c>
      <c r="G9" s="7">
        <v>7</v>
      </c>
      <c r="H9" s="10">
        <f t="shared" si="6"/>
        <v>280</v>
      </c>
      <c r="I9" s="10">
        <f t="shared" si="10"/>
        <v>1327.6</v>
      </c>
      <c r="J9" s="10">
        <v>1607.6</v>
      </c>
      <c r="K9" s="9"/>
      <c r="L9" s="10">
        <f t="shared" si="7"/>
        <v>0</v>
      </c>
      <c r="M9" s="10">
        <f t="shared" si="0"/>
        <v>0</v>
      </c>
      <c r="N9" s="10"/>
      <c r="O9" s="9"/>
      <c r="P9" s="10">
        <f t="shared" si="8"/>
        <v>0</v>
      </c>
      <c r="Q9" s="10">
        <f t="shared" si="1"/>
        <v>0</v>
      </c>
      <c r="R9" s="10"/>
      <c r="S9" s="10">
        <f t="shared" si="2"/>
        <v>1020</v>
      </c>
      <c r="T9" s="10">
        <f t="shared" si="3"/>
        <v>6001.1</v>
      </c>
      <c r="U9" s="10">
        <f t="shared" si="4"/>
        <v>7021.1</v>
      </c>
    </row>
    <row r="10" s="1" customFormat="1" ht="32" customHeight="1" spans="1:21">
      <c r="A10" s="7">
        <v>7</v>
      </c>
      <c r="B10" s="8" t="s">
        <v>20</v>
      </c>
      <c r="C10" s="7">
        <v>5</v>
      </c>
      <c r="D10" s="10">
        <f t="shared" si="5"/>
        <v>100</v>
      </c>
      <c r="E10" s="10">
        <f t="shared" si="9"/>
        <v>583.6</v>
      </c>
      <c r="F10" s="10">
        <v>683.6</v>
      </c>
      <c r="G10" s="7">
        <v>1</v>
      </c>
      <c r="H10" s="10">
        <f t="shared" si="6"/>
        <v>40</v>
      </c>
      <c r="I10" s="10">
        <f t="shared" si="10"/>
        <v>215</v>
      </c>
      <c r="J10" s="10">
        <v>255</v>
      </c>
      <c r="K10" s="9"/>
      <c r="L10" s="10">
        <f t="shared" si="7"/>
        <v>0</v>
      </c>
      <c r="M10" s="10">
        <f t="shared" si="0"/>
        <v>0</v>
      </c>
      <c r="N10" s="10"/>
      <c r="O10" s="9"/>
      <c r="P10" s="10">
        <f t="shared" si="8"/>
        <v>0</v>
      </c>
      <c r="Q10" s="10">
        <f t="shared" si="1"/>
        <v>0</v>
      </c>
      <c r="R10" s="10"/>
      <c r="S10" s="10">
        <f t="shared" si="2"/>
        <v>140</v>
      </c>
      <c r="T10" s="10">
        <f t="shared" si="3"/>
        <v>798.6</v>
      </c>
      <c r="U10" s="10">
        <f t="shared" si="4"/>
        <v>938.6</v>
      </c>
    </row>
    <row r="11" s="1" customFormat="1" ht="32" customHeight="1" spans="1:21">
      <c r="A11" s="7">
        <v>8</v>
      </c>
      <c r="B11" s="8" t="s">
        <v>21</v>
      </c>
      <c r="C11" s="7">
        <v>402</v>
      </c>
      <c r="D11" s="10">
        <f t="shared" si="5"/>
        <v>8040</v>
      </c>
      <c r="E11" s="10">
        <f t="shared" si="9"/>
        <v>36467.07</v>
      </c>
      <c r="F11" s="10">
        <v>44507.07</v>
      </c>
      <c r="G11" s="7">
        <v>343</v>
      </c>
      <c r="H11" s="10">
        <f t="shared" si="6"/>
        <v>13720</v>
      </c>
      <c r="I11" s="10">
        <f t="shared" si="10"/>
        <v>63114.66</v>
      </c>
      <c r="J11" s="10">
        <v>76834.66</v>
      </c>
      <c r="K11" s="9">
        <v>55</v>
      </c>
      <c r="L11" s="10">
        <f t="shared" si="7"/>
        <v>4400</v>
      </c>
      <c r="M11" s="10">
        <f t="shared" si="0"/>
        <v>17600</v>
      </c>
      <c r="N11" s="10">
        <v>22000</v>
      </c>
      <c r="O11" s="9">
        <v>134</v>
      </c>
      <c r="P11" s="10">
        <f t="shared" si="8"/>
        <v>13400</v>
      </c>
      <c r="Q11" s="10">
        <f t="shared" si="1"/>
        <v>67001</v>
      </c>
      <c r="R11" s="10">
        <v>80401</v>
      </c>
      <c r="S11" s="10">
        <f t="shared" si="2"/>
        <v>39560</v>
      </c>
      <c r="T11" s="10">
        <f t="shared" si="3"/>
        <v>184182.73</v>
      </c>
      <c r="U11" s="10">
        <f t="shared" si="4"/>
        <v>223742.73</v>
      </c>
    </row>
    <row r="12" s="1" customFormat="1" ht="32" customHeight="1" spans="1:21">
      <c r="A12" s="7">
        <v>9</v>
      </c>
      <c r="B12" s="8" t="s">
        <v>22</v>
      </c>
      <c r="C12" s="7">
        <v>5</v>
      </c>
      <c r="D12" s="10">
        <f t="shared" si="5"/>
        <v>100</v>
      </c>
      <c r="E12" s="10">
        <f t="shared" si="9"/>
        <v>409</v>
      </c>
      <c r="F12" s="10">
        <v>509</v>
      </c>
      <c r="G12" s="7">
        <v>8</v>
      </c>
      <c r="H12" s="10">
        <f t="shared" si="6"/>
        <v>320</v>
      </c>
      <c r="I12" s="10">
        <f t="shared" si="10"/>
        <v>1280</v>
      </c>
      <c r="J12" s="10">
        <v>1600</v>
      </c>
      <c r="K12" s="9"/>
      <c r="L12" s="10">
        <f t="shared" si="7"/>
        <v>0</v>
      </c>
      <c r="M12" s="10">
        <f t="shared" si="0"/>
        <v>0</v>
      </c>
      <c r="N12" s="10"/>
      <c r="O12" s="9"/>
      <c r="P12" s="10">
        <f t="shared" si="8"/>
        <v>0</v>
      </c>
      <c r="Q12" s="10">
        <f t="shared" si="1"/>
        <v>0</v>
      </c>
      <c r="R12" s="10"/>
      <c r="S12" s="10">
        <f t="shared" si="2"/>
        <v>420</v>
      </c>
      <c r="T12" s="10">
        <f t="shared" si="3"/>
        <v>1689</v>
      </c>
      <c r="U12" s="10">
        <f t="shared" si="4"/>
        <v>2109</v>
      </c>
    </row>
    <row r="13" s="1" customFormat="1" ht="32" customHeight="1" spans="1:21">
      <c r="A13" s="7">
        <v>10</v>
      </c>
      <c r="B13" s="8" t="s">
        <v>23</v>
      </c>
      <c r="C13" s="7">
        <v>20</v>
      </c>
      <c r="D13" s="10">
        <f t="shared" si="5"/>
        <v>400</v>
      </c>
      <c r="E13" s="10">
        <f t="shared" si="9"/>
        <v>2518.1</v>
      </c>
      <c r="F13" s="10">
        <v>2918.1</v>
      </c>
      <c r="G13" s="7">
        <v>24</v>
      </c>
      <c r="H13" s="10">
        <f t="shared" si="6"/>
        <v>960</v>
      </c>
      <c r="I13" s="10">
        <f t="shared" si="10"/>
        <v>6345.3</v>
      </c>
      <c r="J13" s="10">
        <v>7305.3</v>
      </c>
      <c r="K13" s="9"/>
      <c r="L13" s="10">
        <f t="shared" si="7"/>
        <v>0</v>
      </c>
      <c r="M13" s="10">
        <f t="shared" si="0"/>
        <v>0</v>
      </c>
      <c r="N13" s="10"/>
      <c r="O13" s="9"/>
      <c r="P13" s="10">
        <f t="shared" si="8"/>
        <v>0</v>
      </c>
      <c r="Q13" s="10">
        <f t="shared" si="1"/>
        <v>0</v>
      </c>
      <c r="R13" s="10"/>
      <c r="S13" s="10">
        <f t="shared" si="2"/>
        <v>1360</v>
      </c>
      <c r="T13" s="10">
        <f t="shared" si="3"/>
        <v>8863.4</v>
      </c>
      <c r="U13" s="10">
        <f t="shared" si="4"/>
        <v>10223.4</v>
      </c>
    </row>
    <row r="14" s="1" customFormat="1" ht="32" customHeight="1" spans="1:21">
      <c r="A14" s="7">
        <v>11</v>
      </c>
      <c r="B14" s="8" t="s">
        <v>24</v>
      </c>
      <c r="C14" s="7">
        <v>1</v>
      </c>
      <c r="D14" s="10">
        <f t="shared" si="5"/>
        <v>20</v>
      </c>
      <c r="E14" s="10">
        <f t="shared" si="9"/>
        <v>80</v>
      </c>
      <c r="F14" s="10">
        <v>100</v>
      </c>
      <c r="G14" s="7"/>
      <c r="H14" s="10">
        <f t="shared" si="6"/>
        <v>0</v>
      </c>
      <c r="I14" s="10">
        <f t="shared" si="10"/>
        <v>0</v>
      </c>
      <c r="J14" s="10"/>
      <c r="K14" s="9"/>
      <c r="L14" s="10">
        <f t="shared" si="7"/>
        <v>0</v>
      </c>
      <c r="M14" s="10">
        <f t="shared" si="0"/>
        <v>0</v>
      </c>
      <c r="N14" s="10"/>
      <c r="O14" s="9"/>
      <c r="P14" s="10">
        <f t="shared" si="8"/>
        <v>0</v>
      </c>
      <c r="Q14" s="10">
        <f t="shared" si="1"/>
        <v>0</v>
      </c>
      <c r="R14" s="10"/>
      <c r="S14" s="10">
        <f t="shared" si="2"/>
        <v>20</v>
      </c>
      <c r="T14" s="10">
        <f t="shared" si="3"/>
        <v>80</v>
      </c>
      <c r="U14" s="10">
        <f t="shared" si="4"/>
        <v>100</v>
      </c>
    </row>
    <row r="15" s="1" customFormat="1" ht="32" customHeight="1" spans="1:21">
      <c r="A15" s="7"/>
      <c r="B15" s="8"/>
      <c r="C15" s="7"/>
      <c r="D15" s="10"/>
      <c r="E15" s="10"/>
      <c r="F15" s="10"/>
      <c r="G15" s="7"/>
      <c r="H15" s="10"/>
      <c r="I15" s="10"/>
      <c r="J15" s="10"/>
      <c r="K15" s="9"/>
      <c r="L15" s="10"/>
      <c r="M15" s="10"/>
      <c r="N15" s="10"/>
      <c r="O15" s="9"/>
      <c r="P15" s="10"/>
      <c r="Q15" s="10"/>
      <c r="R15" s="10"/>
      <c r="S15" s="10"/>
      <c r="T15" s="10"/>
      <c r="U15" s="10"/>
    </row>
    <row r="16" s="1" customFormat="1" ht="32" customHeight="1" spans="1:21">
      <c r="A16" s="13" t="s">
        <v>25</v>
      </c>
      <c r="B16" s="14"/>
      <c r="C16" s="7">
        <f>SUM(C4:C15)</f>
        <v>3080</v>
      </c>
      <c r="D16" s="15">
        <f t="shared" ref="D16:U16" si="11">SUM(D4:D15)</f>
        <v>61600</v>
      </c>
      <c r="E16" s="15">
        <f t="shared" si="11"/>
        <v>310217.86</v>
      </c>
      <c r="F16" s="15">
        <f t="shared" si="11"/>
        <v>371817.86</v>
      </c>
      <c r="G16" s="7">
        <f t="shared" si="11"/>
        <v>3563</v>
      </c>
      <c r="H16" s="15">
        <f t="shared" si="11"/>
        <v>142520</v>
      </c>
      <c r="I16" s="15">
        <f t="shared" si="11"/>
        <v>648745.01</v>
      </c>
      <c r="J16" s="15">
        <f t="shared" si="11"/>
        <v>791265.01</v>
      </c>
      <c r="K16" s="7">
        <f t="shared" si="11"/>
        <v>1857</v>
      </c>
      <c r="L16" s="15">
        <f t="shared" si="11"/>
        <v>148560</v>
      </c>
      <c r="M16" s="15">
        <f t="shared" si="11"/>
        <v>596359.01</v>
      </c>
      <c r="N16" s="15">
        <f t="shared" si="11"/>
        <v>744919.01</v>
      </c>
      <c r="O16" s="7">
        <f t="shared" si="11"/>
        <v>1704</v>
      </c>
      <c r="P16" s="15">
        <f t="shared" si="11"/>
        <v>170400</v>
      </c>
      <c r="Q16" s="15">
        <f t="shared" si="11"/>
        <v>853074.3</v>
      </c>
      <c r="R16" s="15">
        <f t="shared" si="11"/>
        <v>1023474.3</v>
      </c>
      <c r="S16" s="15">
        <f t="shared" si="11"/>
        <v>523080</v>
      </c>
      <c r="T16" s="15">
        <f t="shared" si="11"/>
        <v>2408396.18</v>
      </c>
      <c r="U16" s="15">
        <f t="shared" si="11"/>
        <v>2931476.18</v>
      </c>
    </row>
  </sheetData>
  <mergeCells count="11">
    <mergeCell ref="A1:U1"/>
    <mergeCell ref="C2:F2"/>
    <mergeCell ref="G2:J2"/>
    <mergeCell ref="K2:N2"/>
    <mergeCell ref="O2:R2"/>
    <mergeCell ref="A16:B16"/>
    <mergeCell ref="A2:A3"/>
    <mergeCell ref="B2:B3"/>
    <mergeCell ref="S2:S3"/>
    <mergeCell ref="T2:T3"/>
    <mergeCell ref="U2:U3"/>
  </mergeCells>
  <pageMargins left="0.75" right="0.75" top="1" bottom="1" header="0.5" footer="0.5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桃之夭夭</cp:lastModifiedBy>
  <dcterms:created xsi:type="dcterms:W3CDTF">2023-01-20T01:45:00Z</dcterms:created>
  <dcterms:modified xsi:type="dcterms:W3CDTF">2025-04-08T01:18:01Z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DDFB3B9188B647AA87BD54134973D6AC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