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3"/>
  </bookViews>
  <sheets>
    <sheet name="总账" sheetId="6" r:id="rId1"/>
    <sheet name="第一轮" sheetId="4" r:id="rId2"/>
    <sheet name="第二轮" sheetId="5" r:id="rId3"/>
    <sheet name="第三轮" sheetId="3" r:id="rId4"/>
  </sheets>
  <definedNames>
    <definedName name="_xlnm.Print_Titles" localSheetId="3">第三轮!$1:$3</definedName>
    <definedName name="_xlnm._FilterDatabase" localSheetId="1" hidden="1">第一轮!#REF!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<sst xmlns="http://schemas.openxmlformats.org/spreadsheetml/2006/main" count="204" uniqueCount="42">
  <si>
    <t>2024年霍邱县“徽动消费 乐享蓼城”商超零售消费券使用情况审核明细汇总表</t>
  </si>
  <si>
    <t>序号</t>
  </si>
  <si>
    <t>商家名称</t>
  </si>
  <si>
    <t>20元券</t>
  </si>
  <si>
    <t>60元券</t>
  </si>
  <si>
    <t>120元券</t>
  </si>
  <si>
    <t>200元券</t>
  </si>
  <si>
    <t>合计使用消费券</t>
  </si>
  <si>
    <t>合计带动消费（实际支付）</t>
  </si>
  <si>
    <t>消费金额合计数（优惠券和带动消费金额）</t>
  </si>
  <si>
    <t>张数</t>
  </si>
  <si>
    <t>优惠券金额</t>
  </si>
  <si>
    <t>带动消费（实际支付）</t>
  </si>
  <si>
    <t>消费金额小计数（优惠券和带动消费金额）</t>
  </si>
  <si>
    <t>安徽家之都商厦有限公司</t>
  </si>
  <si>
    <t>安徽商之都霍邱商厦有限责任公司</t>
  </si>
  <si>
    <t>霍邱县晨鸣商贸有限公司</t>
  </si>
  <si>
    <t>霍邱县城关镇天天惠时尚精品购物广场</t>
  </si>
  <si>
    <t>霍邱县范桥镇百盛超市</t>
  </si>
  <si>
    <t>霍邱县冯井镇惠民之家生活超市</t>
  </si>
  <si>
    <t>霍邱县冯瓴乡阿五烟酒百货经营部</t>
  </si>
  <si>
    <t>霍邱县好又多购物广场有限公司</t>
  </si>
  <si>
    <t>霍邱县花园镇好又多超市</t>
  </si>
  <si>
    <t>霍邱县巾华商贸有限公司</t>
  </si>
  <si>
    <t>霍邱县经济开发区鸿福源购物超市</t>
  </si>
  <si>
    <t>霍邱县临水镇好又多购物广场</t>
  </si>
  <si>
    <t>霍邱县临水镇盛达超市</t>
  </si>
  <si>
    <t>霍邱县刘熠然商贸有限公司</t>
  </si>
  <si>
    <t>霍邱县彭塔乡陈霖百货经营部</t>
  </si>
  <si>
    <t>霍邱县彭塔乡好又多超市二店</t>
  </si>
  <si>
    <t>霍邱县三流乡万家惠生活超市</t>
  </si>
  <si>
    <t>霍邱县尚品文化传媒有限公司</t>
  </si>
  <si>
    <t>霍邱县生活之都商贸有限公司</t>
  </si>
  <si>
    <t>霍邱县石店镇好又多购物中心</t>
  </si>
  <si>
    <t>霍邱县天福源商贸有限责任公司</t>
  </si>
  <si>
    <t>霍邱县新店镇成兵家家生活超市</t>
  </si>
  <si>
    <t>霍邱县新店镇鑫阳光生活超市</t>
  </si>
  <si>
    <t>霍邱县子彧商贸中心</t>
  </si>
  <si>
    <t>合计</t>
  </si>
  <si>
    <t>2024年霍邱县“徽动消费 乐享蓼城”商超零售消费券第一轮使用情况审核明细汇总表</t>
  </si>
  <si>
    <t>2024年霍邱县“徽动消费 乐享蓼城”商超零售消费券第二轮使用情况审核明细汇总表</t>
  </si>
  <si>
    <t>2024年霍邱县“徽动消费 乐享蓼城”商超零售商家核销情况公示表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</si>
</sst>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,##0_ "/>
  </numFmts>
  <fonts count="23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0" applyNumberForma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3" fontId="1" fillId="0" borderId="1" xfId="0" applyNumberFormat="1" applyFont="1" applyFill="1" applyBorder="1" applyAlignment="1">
      <alignment horizontal="center" vertical="center"/>
    </xf>
    <xf numFmtId="177" fontId="2" fillId="0" borderId="0" xfId="0" applyNumberFormat="1" applyFont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8"/>
  <sheetViews>
    <sheetView zoomScale="70" zoomScaleNormal="70" topLeftCell="A12" workbookViewId="0">
      <selection activeCell="A4" sqref="A4:A27"/>
    </sheetView>
  </sheetViews>
  <sheetFormatPr defaultColWidth="9" defaultRowHeight="13.5"/>
  <cols>
    <col min="1" max="1" width="5.125" style="2" customWidth="1"/>
    <col min="2" max="2" width="34.025" style="3" customWidth="1"/>
    <col min="3" max="3" width="10.625" style="1" customWidth="1"/>
    <col min="4" max="6" width="16.625" style="4" customWidth="1"/>
    <col min="7" max="7" width="10.625" style="1" customWidth="1"/>
    <col min="8" max="10" width="16.625" style="4" customWidth="1"/>
    <col min="11" max="11" width="10.625" style="4" customWidth="1"/>
    <col min="12" max="14" width="16.625" style="4" customWidth="1"/>
    <col min="15" max="15" width="10.625" style="5" customWidth="1"/>
    <col min="16" max="18" width="16.625" style="4" customWidth="1"/>
    <col min="19" max="19" width="12.625" style="4"/>
    <col min="20" max="21" width="14.875" style="4"/>
    <col min="22" max="22" width="12.625" style="4" customWidth="1"/>
    <col min="23" max="23" width="11.5" style="1"/>
    <col min="24" max="24" width="12.625" style="1"/>
    <col min="25" max="16384" width="9" style="1"/>
  </cols>
  <sheetData>
    <row r="1" s="1" customFormat="1" ht="52" customHeight="1" spans="1:2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18"/>
      <c r="P1" s="6"/>
      <c r="Q1" s="6"/>
      <c r="R1" s="6"/>
      <c r="S1" s="6"/>
      <c r="T1" s="6"/>
      <c r="U1" s="6"/>
      <c r="V1" s="6"/>
    </row>
    <row r="2" s="1" customFormat="1" ht="52" customHeight="1" spans="1:22">
      <c r="A2" s="7" t="s">
        <v>1</v>
      </c>
      <c r="B2" s="8" t="s">
        <v>2</v>
      </c>
      <c r="C2" s="7" t="s">
        <v>3</v>
      </c>
      <c r="D2" s="7"/>
      <c r="E2" s="7"/>
      <c r="F2" s="7"/>
      <c r="G2" s="7" t="s">
        <v>4</v>
      </c>
      <c r="H2" s="7"/>
      <c r="I2" s="7"/>
      <c r="J2" s="7"/>
      <c r="K2" s="7" t="s">
        <v>5</v>
      </c>
      <c r="L2" s="7"/>
      <c r="M2" s="7"/>
      <c r="N2" s="7"/>
      <c r="O2" s="9" t="s">
        <v>6</v>
      </c>
      <c r="P2" s="7"/>
      <c r="Q2" s="7"/>
      <c r="R2" s="7"/>
      <c r="S2" s="11" t="s">
        <v>7</v>
      </c>
      <c r="T2" s="11" t="s">
        <v>8</v>
      </c>
      <c r="U2" s="11" t="s">
        <v>9</v>
      </c>
      <c r="V2" s="19"/>
    </row>
    <row r="3" s="1" customFormat="1" ht="52" customHeight="1" spans="1:22">
      <c r="A3" s="7"/>
      <c r="B3" s="8"/>
      <c r="C3" s="9" t="s">
        <v>10</v>
      </c>
      <c r="D3" s="10" t="s">
        <v>11</v>
      </c>
      <c r="E3" s="11" t="s">
        <v>12</v>
      </c>
      <c r="F3" s="11" t="s">
        <v>13</v>
      </c>
      <c r="G3" s="9" t="s">
        <v>10</v>
      </c>
      <c r="H3" s="10" t="s">
        <v>11</v>
      </c>
      <c r="I3" s="11" t="s">
        <v>12</v>
      </c>
      <c r="J3" s="11" t="s">
        <v>13</v>
      </c>
      <c r="K3" s="9" t="s">
        <v>10</v>
      </c>
      <c r="L3" s="10" t="s">
        <v>11</v>
      </c>
      <c r="M3" s="11" t="s">
        <v>12</v>
      </c>
      <c r="N3" s="11" t="s">
        <v>13</v>
      </c>
      <c r="O3" s="9" t="s">
        <v>10</v>
      </c>
      <c r="P3" s="10" t="s">
        <v>11</v>
      </c>
      <c r="Q3" s="11" t="s">
        <v>12</v>
      </c>
      <c r="R3" s="11" t="s">
        <v>13</v>
      </c>
      <c r="S3" s="11"/>
      <c r="T3" s="11"/>
      <c r="U3" s="11"/>
      <c r="V3" s="19"/>
    </row>
    <row r="4" s="1" customFormat="1" ht="32" customHeight="1" spans="1:22">
      <c r="A4" s="7">
        <v>1</v>
      </c>
      <c r="B4" s="12" t="s">
        <v>14</v>
      </c>
      <c r="C4" s="7">
        <f>第一轮!C4+第二轮!C4+第三轮!C4</f>
        <v>3450</v>
      </c>
      <c r="D4" s="10">
        <f>第一轮!D4+第二轮!D4+第三轮!D4</f>
        <v>69000</v>
      </c>
      <c r="E4" s="10">
        <f>第一轮!E4+第二轮!E4+第三轮!E4</f>
        <v>299745.85</v>
      </c>
      <c r="F4" s="10">
        <f>第一轮!F4+第二轮!F4+第三轮!F4</f>
        <v>368745.85</v>
      </c>
      <c r="G4" s="7">
        <f>第一轮!G4+第二轮!G4+第三轮!G4</f>
        <v>1898</v>
      </c>
      <c r="H4" s="10">
        <f>第一轮!H4+第二轮!H4+第三轮!H4</f>
        <v>113880</v>
      </c>
      <c r="I4" s="10">
        <f>第一轮!I4+第二轮!I4+第三轮!I4</f>
        <v>470774.73</v>
      </c>
      <c r="J4" s="10">
        <f>第一轮!J4+第二轮!J4+第三轮!J4</f>
        <v>584654.73</v>
      </c>
      <c r="K4" s="9">
        <f>第一轮!K4+第二轮!K4+第三轮!K4</f>
        <v>1521</v>
      </c>
      <c r="L4" s="10">
        <f>第一轮!L4+第二轮!L4+第三轮!L4</f>
        <v>182520</v>
      </c>
      <c r="M4" s="10">
        <f>第一轮!M4+第二轮!M4+第三轮!M4</f>
        <v>735289.33</v>
      </c>
      <c r="N4" s="10">
        <f>第一轮!N4+第二轮!N4+第三轮!N4</f>
        <v>917809.33</v>
      </c>
      <c r="O4" s="9">
        <f>第一轮!O4+第二轮!O4+第三轮!O4</f>
        <v>387</v>
      </c>
      <c r="P4" s="10">
        <f>第一轮!P4+第二轮!P4+第三轮!P4</f>
        <v>77400</v>
      </c>
      <c r="Q4" s="10">
        <f>第一轮!Q4+第二轮!Q4+第三轮!Q4</f>
        <v>309600</v>
      </c>
      <c r="R4" s="10">
        <f>第一轮!R4+第二轮!R4+第三轮!R4</f>
        <v>387000</v>
      </c>
      <c r="S4" s="10">
        <f>第一轮!S4+第二轮!S4+第三轮!S4</f>
        <v>442800</v>
      </c>
      <c r="T4" s="10">
        <f>第一轮!T4+第二轮!T4+第三轮!T4</f>
        <v>1815409.91</v>
      </c>
      <c r="U4" s="10">
        <f>第一轮!U4+第二轮!U4+第三轮!U4</f>
        <v>2258209.91</v>
      </c>
      <c r="V4" s="4"/>
    </row>
    <row r="5" s="1" customFormat="1" ht="32" customHeight="1" spans="1:22">
      <c r="A5" s="7">
        <v>2</v>
      </c>
      <c r="B5" s="8" t="s">
        <v>15</v>
      </c>
      <c r="C5" s="7">
        <f>第一轮!C5+第二轮!C5+第三轮!C5</f>
        <v>186</v>
      </c>
      <c r="D5" s="10">
        <f>第一轮!D5+第二轮!D5+第三轮!D5</f>
        <v>3720</v>
      </c>
      <c r="E5" s="10">
        <f>第一轮!E5+第二轮!E5+第三轮!E5</f>
        <v>22770</v>
      </c>
      <c r="F5" s="10">
        <f>第一轮!F5+第二轮!F5+第三轮!F5</f>
        <v>26490</v>
      </c>
      <c r="G5" s="7">
        <f>第一轮!G5+第二轮!G5+第三轮!G5</f>
        <v>59</v>
      </c>
      <c r="H5" s="10">
        <f>第一轮!H5+第二轮!H5+第三轮!H5</f>
        <v>3540</v>
      </c>
      <c r="I5" s="10">
        <f>第一轮!I5+第二轮!I5+第三轮!I5</f>
        <v>17417</v>
      </c>
      <c r="J5" s="10">
        <f>第一轮!J5+第二轮!J5+第三轮!J5</f>
        <v>20957</v>
      </c>
      <c r="K5" s="9">
        <f>第一轮!K5+第二轮!K5+第三轮!K5</f>
        <v>0</v>
      </c>
      <c r="L5" s="10">
        <f>第一轮!L5+第二轮!L5+第三轮!L5</f>
        <v>0</v>
      </c>
      <c r="M5" s="10">
        <f>第一轮!M5+第二轮!M5+第三轮!M5</f>
        <v>0</v>
      </c>
      <c r="N5" s="10">
        <f>第一轮!N5+第二轮!N5+第三轮!N5</f>
        <v>0</v>
      </c>
      <c r="O5" s="9">
        <f>第一轮!O5+第二轮!O5+第三轮!O5</f>
        <v>0</v>
      </c>
      <c r="P5" s="10">
        <f>第一轮!P5+第二轮!P5+第三轮!P5</f>
        <v>0</v>
      </c>
      <c r="Q5" s="10">
        <f>第一轮!Q5+第二轮!Q5+第三轮!Q5</f>
        <v>0</v>
      </c>
      <c r="R5" s="10">
        <f>第一轮!R5+第二轮!R5+第三轮!R5</f>
        <v>0</v>
      </c>
      <c r="S5" s="10">
        <f>第一轮!S5+第二轮!S5+第三轮!S5</f>
        <v>7260</v>
      </c>
      <c r="T5" s="10">
        <f>第一轮!T5+第二轮!T5+第三轮!T5</f>
        <v>40187</v>
      </c>
      <c r="U5" s="10">
        <f>第一轮!U5+第二轮!U5+第三轮!U5</f>
        <v>47447</v>
      </c>
      <c r="V5" s="4"/>
    </row>
    <row r="6" s="1" customFormat="1" ht="32" customHeight="1" spans="1:22">
      <c r="A6" s="7">
        <v>3</v>
      </c>
      <c r="B6" s="8" t="s">
        <v>16</v>
      </c>
      <c r="C6" s="7">
        <f>第一轮!C6+第二轮!C6+第三轮!C6</f>
        <v>10</v>
      </c>
      <c r="D6" s="10">
        <f>第一轮!D6+第二轮!D6+第三轮!D6</f>
        <v>200</v>
      </c>
      <c r="E6" s="10">
        <f>第一轮!E6+第二轮!E6+第三轮!E6</f>
        <v>1207</v>
      </c>
      <c r="F6" s="10">
        <f>第一轮!F6+第二轮!F6+第三轮!F6</f>
        <v>1407</v>
      </c>
      <c r="G6" s="7">
        <f>第一轮!G6+第二轮!G6+第三轮!G6</f>
        <v>2</v>
      </c>
      <c r="H6" s="10">
        <f>第一轮!H6+第二轮!H6+第三轮!H6</f>
        <v>120</v>
      </c>
      <c r="I6" s="10">
        <f>第一轮!I6+第二轮!I6+第三轮!I6</f>
        <v>555.8</v>
      </c>
      <c r="J6" s="10">
        <f>第一轮!J6+第二轮!J6+第三轮!J6</f>
        <v>675.8</v>
      </c>
      <c r="K6" s="9">
        <f>第一轮!K6+第二轮!K6+第三轮!K6</f>
        <v>0</v>
      </c>
      <c r="L6" s="10">
        <f>第一轮!L6+第二轮!L6+第三轮!L6</f>
        <v>0</v>
      </c>
      <c r="M6" s="10">
        <f>第一轮!M6+第二轮!M6+第三轮!M6</f>
        <v>0</v>
      </c>
      <c r="N6" s="10">
        <f>第一轮!N6+第二轮!N6+第三轮!N6</f>
        <v>0</v>
      </c>
      <c r="O6" s="9">
        <f>第一轮!O6+第二轮!O6+第三轮!O6</f>
        <v>0</v>
      </c>
      <c r="P6" s="10">
        <f>第一轮!P6+第二轮!P6+第三轮!P6</f>
        <v>0</v>
      </c>
      <c r="Q6" s="10">
        <f>第一轮!Q6+第二轮!Q6+第三轮!Q6</f>
        <v>0</v>
      </c>
      <c r="R6" s="10">
        <f>第一轮!R6+第二轮!R6+第三轮!R6</f>
        <v>0</v>
      </c>
      <c r="S6" s="10">
        <f>第一轮!S6+第二轮!S6+第三轮!S6</f>
        <v>320</v>
      </c>
      <c r="T6" s="10">
        <f>第一轮!T6+第二轮!T6+第三轮!T6</f>
        <v>1762.8</v>
      </c>
      <c r="U6" s="10">
        <f>第一轮!U6+第二轮!U6+第三轮!U6</f>
        <v>2082.8</v>
      </c>
      <c r="V6" s="4"/>
    </row>
    <row r="7" s="1" customFormat="1" ht="32" customHeight="1" spans="1:22">
      <c r="A7" s="7">
        <v>4</v>
      </c>
      <c r="B7" s="8" t="s">
        <v>17</v>
      </c>
      <c r="C7" s="7">
        <f>第一轮!C7+第二轮!C7+第三轮!C7</f>
        <v>1</v>
      </c>
      <c r="D7" s="10">
        <f>第一轮!D7+第二轮!D7+第三轮!D7</f>
        <v>20</v>
      </c>
      <c r="E7" s="10">
        <f>第一轮!E7+第二轮!E7+第三轮!E7</f>
        <v>109</v>
      </c>
      <c r="F7" s="10">
        <f>第一轮!F7+第二轮!F7+第三轮!F7</f>
        <v>129</v>
      </c>
      <c r="G7" s="7">
        <f>第一轮!G7+第二轮!G7+第三轮!G7</f>
        <v>1</v>
      </c>
      <c r="H7" s="10">
        <f>第一轮!H7+第二轮!H7+第三轮!H7</f>
        <v>60</v>
      </c>
      <c r="I7" s="10">
        <f>第一轮!I7+第二轮!I7+第三轮!I7</f>
        <v>240</v>
      </c>
      <c r="J7" s="10">
        <f>第一轮!J7+第二轮!J7+第三轮!J7</f>
        <v>300</v>
      </c>
      <c r="K7" s="9">
        <f>第一轮!K7+第二轮!K7+第三轮!K7</f>
        <v>1</v>
      </c>
      <c r="L7" s="10">
        <f>第一轮!L7+第二轮!L7+第三轮!L7</f>
        <v>120</v>
      </c>
      <c r="M7" s="10">
        <f>第一轮!M7+第二轮!M7+第三轮!M7</f>
        <v>490</v>
      </c>
      <c r="N7" s="10">
        <f>第一轮!N7+第二轮!N7+第三轮!N7</f>
        <v>610</v>
      </c>
      <c r="O7" s="9">
        <f>第一轮!O7+第二轮!O7+第三轮!O7</f>
        <v>0</v>
      </c>
      <c r="P7" s="10">
        <f>第一轮!P7+第二轮!P7+第三轮!P7</f>
        <v>0</v>
      </c>
      <c r="Q7" s="10">
        <f>第一轮!Q7+第二轮!Q7+第三轮!Q7</f>
        <v>0</v>
      </c>
      <c r="R7" s="10">
        <f>第一轮!R7+第二轮!R7+第三轮!R7</f>
        <v>0</v>
      </c>
      <c r="S7" s="10">
        <f>第一轮!S7+第二轮!S7+第三轮!S7</f>
        <v>200</v>
      </c>
      <c r="T7" s="10">
        <f>第一轮!T7+第二轮!T7+第三轮!T7</f>
        <v>839</v>
      </c>
      <c r="U7" s="10">
        <f>第一轮!U7+第二轮!U7+第三轮!U7</f>
        <v>1039</v>
      </c>
      <c r="V7" s="4"/>
    </row>
    <row r="8" s="1" customFormat="1" ht="32" customHeight="1" spans="1:22">
      <c r="A8" s="7">
        <v>5</v>
      </c>
      <c r="B8" s="8" t="s">
        <v>18</v>
      </c>
      <c r="C8" s="7">
        <f>第一轮!C8+第二轮!C8+第三轮!C8</f>
        <v>106</v>
      </c>
      <c r="D8" s="10">
        <f>第一轮!D8+第二轮!D8+第三轮!D8</f>
        <v>2120</v>
      </c>
      <c r="E8" s="10">
        <f>第一轮!E8+第二轮!E8+第三轮!E8</f>
        <v>13445.9</v>
      </c>
      <c r="F8" s="10">
        <f>第一轮!F8+第二轮!F8+第三轮!F8</f>
        <v>15565.9</v>
      </c>
      <c r="G8" s="7">
        <f>第一轮!G8+第二轮!G8+第三轮!G8</f>
        <v>73</v>
      </c>
      <c r="H8" s="10">
        <f>第一轮!H8+第二轮!H8+第三轮!H8</f>
        <v>4380</v>
      </c>
      <c r="I8" s="10">
        <f>第一轮!I8+第二轮!I8+第三轮!I8</f>
        <v>20420.1</v>
      </c>
      <c r="J8" s="10">
        <f>第一轮!J8+第二轮!J8+第三轮!J8</f>
        <v>24800.1</v>
      </c>
      <c r="K8" s="9">
        <f>第一轮!K8+第二轮!K8+第三轮!K8</f>
        <v>22</v>
      </c>
      <c r="L8" s="10">
        <f>第一轮!L8+第二轮!L8+第三轮!L8</f>
        <v>2640</v>
      </c>
      <c r="M8" s="10">
        <f>第一轮!M8+第二轮!M8+第三轮!M8</f>
        <v>12065</v>
      </c>
      <c r="N8" s="10">
        <f>第一轮!N8+第二轮!N8+第三轮!N8</f>
        <v>14705</v>
      </c>
      <c r="O8" s="9">
        <f>第一轮!O8+第二轮!O8+第三轮!O8</f>
        <v>0</v>
      </c>
      <c r="P8" s="10">
        <f>第一轮!P8+第二轮!P8+第三轮!P8</f>
        <v>0</v>
      </c>
      <c r="Q8" s="10">
        <f>第一轮!Q8+第二轮!Q8+第三轮!Q8</f>
        <v>0</v>
      </c>
      <c r="R8" s="10">
        <f>第一轮!R8+第二轮!R8+第三轮!R8</f>
        <v>0</v>
      </c>
      <c r="S8" s="10">
        <f>第一轮!S8+第二轮!S8+第三轮!S8</f>
        <v>9140</v>
      </c>
      <c r="T8" s="10">
        <f>第一轮!T8+第二轮!T8+第三轮!T8</f>
        <v>45931</v>
      </c>
      <c r="U8" s="10">
        <f>第一轮!U8+第二轮!U8+第三轮!U8</f>
        <v>55071</v>
      </c>
      <c r="V8" s="4"/>
    </row>
    <row r="9" s="1" customFormat="1" ht="32" customHeight="1" spans="1:22">
      <c r="A9" s="7">
        <v>6</v>
      </c>
      <c r="B9" s="8" t="s">
        <v>19</v>
      </c>
      <c r="C9" s="7">
        <f>第一轮!C9+第二轮!C9+第三轮!C9</f>
        <v>15</v>
      </c>
      <c r="D9" s="10">
        <f>第一轮!D9+第二轮!D9+第三轮!D9</f>
        <v>300</v>
      </c>
      <c r="E9" s="10">
        <f>第一轮!E9+第二轮!E9+第三轮!E9</f>
        <v>1232.9</v>
      </c>
      <c r="F9" s="10">
        <f>第一轮!F9+第二轮!F9+第三轮!F9</f>
        <v>1532.9</v>
      </c>
      <c r="G9" s="7">
        <f>第一轮!G9+第二轮!G9+第三轮!G9</f>
        <v>8</v>
      </c>
      <c r="H9" s="10">
        <f>第一轮!H9+第二轮!H9+第三轮!H9</f>
        <v>480</v>
      </c>
      <c r="I9" s="10">
        <f>第一轮!I9+第二轮!I9+第三轮!I9</f>
        <v>1932.9</v>
      </c>
      <c r="J9" s="10">
        <f>第一轮!J9+第二轮!J9+第三轮!J9</f>
        <v>2412.9</v>
      </c>
      <c r="K9" s="9">
        <f>第一轮!K9+第二轮!K9+第三轮!K9</f>
        <v>7</v>
      </c>
      <c r="L9" s="10">
        <f>第一轮!L9+第二轮!L9+第三轮!L9</f>
        <v>840</v>
      </c>
      <c r="M9" s="10">
        <f>第一轮!M9+第二轮!M9+第三轮!M9</f>
        <v>3376</v>
      </c>
      <c r="N9" s="10">
        <f>第一轮!N9+第二轮!N9+第三轮!N9</f>
        <v>4216</v>
      </c>
      <c r="O9" s="9">
        <f>第一轮!O9+第二轮!O9+第三轮!O9</f>
        <v>0</v>
      </c>
      <c r="P9" s="10">
        <f>第一轮!P9+第二轮!P9+第三轮!P9</f>
        <v>0</v>
      </c>
      <c r="Q9" s="10">
        <f>第一轮!Q9+第二轮!Q9+第三轮!Q9</f>
        <v>0</v>
      </c>
      <c r="R9" s="10">
        <f>第一轮!R9+第二轮!R9+第三轮!R9</f>
        <v>0</v>
      </c>
      <c r="S9" s="10">
        <f>第一轮!S9+第二轮!S9+第三轮!S9</f>
        <v>1620</v>
      </c>
      <c r="T9" s="10">
        <f>第一轮!T9+第二轮!T9+第三轮!T9</f>
        <v>6541.8</v>
      </c>
      <c r="U9" s="10">
        <f>第一轮!U9+第二轮!U9+第三轮!U9</f>
        <v>8161.8</v>
      </c>
      <c r="V9" s="4"/>
    </row>
    <row r="10" s="1" customFormat="1" ht="32" customHeight="1" spans="1:22">
      <c r="A10" s="7">
        <v>7</v>
      </c>
      <c r="B10" s="8" t="s">
        <v>20</v>
      </c>
      <c r="C10" s="7">
        <f>第一轮!C10+第二轮!C10+第三轮!C10</f>
        <v>1</v>
      </c>
      <c r="D10" s="10">
        <f>第一轮!D10+第二轮!D10+第三轮!D10</f>
        <v>20</v>
      </c>
      <c r="E10" s="10">
        <f>第一轮!E10+第二轮!E10+第三轮!E10</f>
        <v>85</v>
      </c>
      <c r="F10" s="10">
        <f>第一轮!F10+第二轮!F10+第三轮!F10</f>
        <v>105</v>
      </c>
      <c r="G10" s="7">
        <f>第一轮!G10+第二轮!G10+第三轮!G10</f>
        <v>2</v>
      </c>
      <c r="H10" s="10">
        <f>第一轮!H10+第二轮!H10+第三轮!H10</f>
        <v>120</v>
      </c>
      <c r="I10" s="10">
        <f>第一轮!I10+第二轮!I10+第三轮!I10</f>
        <v>491</v>
      </c>
      <c r="J10" s="10">
        <f>第一轮!J10+第二轮!J10+第三轮!J10</f>
        <v>611</v>
      </c>
      <c r="K10" s="9">
        <f>第一轮!K10+第二轮!K10+第三轮!K10</f>
        <v>0</v>
      </c>
      <c r="L10" s="10">
        <f>第一轮!L10+第二轮!L10+第三轮!L10</f>
        <v>0</v>
      </c>
      <c r="M10" s="10">
        <f>第一轮!M10+第二轮!M10+第三轮!M10</f>
        <v>0</v>
      </c>
      <c r="N10" s="10">
        <f>第一轮!N10+第二轮!N10+第三轮!N10</f>
        <v>0</v>
      </c>
      <c r="O10" s="9">
        <f>第一轮!O10+第二轮!O10+第三轮!O10</f>
        <v>0</v>
      </c>
      <c r="P10" s="10">
        <f>第一轮!P10+第二轮!P10+第三轮!P10</f>
        <v>0</v>
      </c>
      <c r="Q10" s="10">
        <f>第一轮!Q10+第二轮!Q10+第三轮!Q10</f>
        <v>0</v>
      </c>
      <c r="R10" s="10">
        <f>第一轮!R10+第二轮!R10+第三轮!R10</f>
        <v>0</v>
      </c>
      <c r="S10" s="10">
        <f>第一轮!S10+第二轮!S10+第三轮!S10</f>
        <v>140</v>
      </c>
      <c r="T10" s="10">
        <f>第一轮!T10+第二轮!T10+第三轮!T10</f>
        <v>576</v>
      </c>
      <c r="U10" s="10">
        <f>第一轮!U10+第二轮!U10+第三轮!U10</f>
        <v>716</v>
      </c>
      <c r="V10" s="4"/>
    </row>
    <row r="11" s="1" customFormat="1" ht="32" customHeight="1" spans="1:22">
      <c r="A11" s="7">
        <v>8</v>
      </c>
      <c r="B11" s="8" t="s">
        <v>21</v>
      </c>
      <c r="C11" s="7">
        <f>第一轮!C11+第二轮!C11+第三轮!C11</f>
        <v>18</v>
      </c>
      <c r="D11" s="10">
        <f>第一轮!D11+第二轮!D11+第三轮!D11</f>
        <v>360</v>
      </c>
      <c r="E11" s="10">
        <f>第一轮!E11+第二轮!E11+第三轮!E11</f>
        <v>1677.74</v>
      </c>
      <c r="F11" s="10">
        <f>第一轮!F11+第二轮!F11+第三轮!F11</f>
        <v>2037.74</v>
      </c>
      <c r="G11" s="7">
        <f>第一轮!G11+第二轮!G11+第三轮!G11</f>
        <v>9</v>
      </c>
      <c r="H11" s="10">
        <f>第一轮!H11+第二轮!H11+第三轮!H11</f>
        <v>540</v>
      </c>
      <c r="I11" s="10">
        <f>第一轮!I11+第二轮!I11+第三轮!I11</f>
        <v>2237.33</v>
      </c>
      <c r="J11" s="10">
        <f>第一轮!J11+第二轮!J11+第三轮!J11</f>
        <v>2777.33</v>
      </c>
      <c r="K11" s="9">
        <f>第一轮!K11+第二轮!K11+第三轮!K11</f>
        <v>2</v>
      </c>
      <c r="L11" s="10">
        <f>第一轮!L11+第二轮!L11+第三轮!L11</f>
        <v>240</v>
      </c>
      <c r="M11" s="10">
        <f>第一轮!M11+第二轮!M11+第三轮!M11</f>
        <v>985.5</v>
      </c>
      <c r="N11" s="10">
        <f>第一轮!N11+第二轮!N11+第三轮!N11</f>
        <v>1225.5</v>
      </c>
      <c r="O11" s="9">
        <f>第一轮!O11+第二轮!O11+第三轮!O11</f>
        <v>0</v>
      </c>
      <c r="P11" s="10">
        <f>第一轮!P11+第二轮!P11+第三轮!P11</f>
        <v>0</v>
      </c>
      <c r="Q11" s="10">
        <f>第一轮!Q11+第二轮!Q11+第三轮!Q11</f>
        <v>0</v>
      </c>
      <c r="R11" s="10">
        <f>第一轮!R11+第二轮!R11+第三轮!R11</f>
        <v>0</v>
      </c>
      <c r="S11" s="10">
        <f>第一轮!S11+第二轮!S11+第三轮!S11</f>
        <v>1140</v>
      </c>
      <c r="T11" s="10">
        <f>第一轮!T11+第二轮!T11+第三轮!T11</f>
        <v>4900.57</v>
      </c>
      <c r="U11" s="10">
        <f>第一轮!U11+第二轮!U11+第三轮!U11</f>
        <v>6040.57</v>
      </c>
      <c r="V11" s="4"/>
    </row>
    <row r="12" s="1" customFormat="1" ht="32" customHeight="1" spans="1:22">
      <c r="A12" s="7">
        <v>9</v>
      </c>
      <c r="B12" s="8" t="s">
        <v>22</v>
      </c>
      <c r="C12" s="7">
        <f>第一轮!C12+第二轮!C12+第三轮!C12</f>
        <v>1</v>
      </c>
      <c r="D12" s="10">
        <f>第一轮!D12+第二轮!D12+第三轮!D12</f>
        <v>20</v>
      </c>
      <c r="E12" s="10">
        <f>第一轮!E12+第二轮!E12+第三轮!E12</f>
        <v>80</v>
      </c>
      <c r="F12" s="10">
        <f>第一轮!F12+第二轮!F12+第三轮!F12</f>
        <v>100</v>
      </c>
      <c r="G12" s="7">
        <f>第一轮!G12+第二轮!G12+第三轮!G12</f>
        <v>0</v>
      </c>
      <c r="H12" s="10">
        <f>第一轮!H12+第二轮!H12+第三轮!H12</f>
        <v>0</v>
      </c>
      <c r="I12" s="10">
        <f>第一轮!I12+第二轮!I12+第三轮!I12</f>
        <v>0</v>
      </c>
      <c r="J12" s="10">
        <f>第一轮!J12+第二轮!J12+第三轮!J12</f>
        <v>0</v>
      </c>
      <c r="K12" s="9">
        <f>第一轮!K12+第二轮!K12+第三轮!K12</f>
        <v>0</v>
      </c>
      <c r="L12" s="10">
        <f>第一轮!L12+第二轮!L12+第三轮!L12</f>
        <v>0</v>
      </c>
      <c r="M12" s="10">
        <f>第一轮!M12+第二轮!M12+第三轮!M12</f>
        <v>0</v>
      </c>
      <c r="N12" s="10">
        <f>第一轮!N12+第二轮!N12+第三轮!N12</f>
        <v>0</v>
      </c>
      <c r="O12" s="9">
        <f>第一轮!O12+第二轮!O12+第三轮!O12</f>
        <v>0</v>
      </c>
      <c r="P12" s="10">
        <f>第一轮!P12+第二轮!P12+第三轮!P12</f>
        <v>0</v>
      </c>
      <c r="Q12" s="10">
        <f>第一轮!Q12+第二轮!Q12+第三轮!Q12</f>
        <v>0</v>
      </c>
      <c r="R12" s="10">
        <f>第一轮!R12+第二轮!R12+第三轮!R12</f>
        <v>0</v>
      </c>
      <c r="S12" s="10">
        <f>第一轮!S12+第二轮!S12+第三轮!S12</f>
        <v>20</v>
      </c>
      <c r="T12" s="10">
        <f>第一轮!T12+第二轮!T12+第三轮!T12</f>
        <v>80</v>
      </c>
      <c r="U12" s="10">
        <f>第一轮!U12+第二轮!U12+第三轮!U12</f>
        <v>100</v>
      </c>
      <c r="V12" s="4"/>
    </row>
    <row r="13" s="1" customFormat="1" ht="32" customHeight="1" spans="1:22">
      <c r="A13" s="7">
        <v>10</v>
      </c>
      <c r="B13" s="8" t="s">
        <v>23</v>
      </c>
      <c r="C13" s="7">
        <f>第一轮!C13+第二轮!C13+第三轮!C13</f>
        <v>113</v>
      </c>
      <c r="D13" s="10">
        <f>第一轮!D13+第二轮!D13+第三轮!D13</f>
        <v>2260</v>
      </c>
      <c r="E13" s="10">
        <f>第一轮!E13+第二轮!E13+第三轮!E13</f>
        <v>10581.3</v>
      </c>
      <c r="F13" s="10">
        <f>第一轮!F13+第二轮!F13+第三轮!F13</f>
        <v>12841.3</v>
      </c>
      <c r="G13" s="7">
        <f>第一轮!G13+第二轮!G13+第三轮!G13</f>
        <v>327</v>
      </c>
      <c r="H13" s="10">
        <f>第一轮!H13+第二轮!H13+第三轮!H13</f>
        <v>19620</v>
      </c>
      <c r="I13" s="10">
        <f>第一轮!I13+第二轮!I13+第三轮!I13</f>
        <v>79960.2</v>
      </c>
      <c r="J13" s="10">
        <f>第一轮!J13+第二轮!J13+第三轮!J13</f>
        <v>99580.2</v>
      </c>
      <c r="K13" s="9">
        <f>第一轮!K13+第二轮!K13+第三轮!K13</f>
        <v>186</v>
      </c>
      <c r="L13" s="10">
        <f>第一轮!L13+第二轮!L13+第三轮!L13</f>
        <v>22320</v>
      </c>
      <c r="M13" s="10">
        <f>第一轮!M13+第二轮!M13+第三轮!M13</f>
        <v>89684.5</v>
      </c>
      <c r="N13" s="10">
        <f>第一轮!N13+第二轮!N13+第三轮!N13</f>
        <v>112004.5</v>
      </c>
      <c r="O13" s="9">
        <f>第一轮!O13+第二轮!O13+第三轮!O13</f>
        <v>3</v>
      </c>
      <c r="P13" s="10">
        <f>第一轮!P13+第二轮!P13+第三轮!P13</f>
        <v>600</v>
      </c>
      <c r="Q13" s="10">
        <f>第一轮!Q13+第二轮!Q13+第三轮!Q13</f>
        <v>2400</v>
      </c>
      <c r="R13" s="10">
        <f>第一轮!R13+第二轮!R13+第三轮!R13</f>
        <v>3000</v>
      </c>
      <c r="S13" s="10">
        <f>第一轮!S13+第二轮!S13+第三轮!S13</f>
        <v>44800</v>
      </c>
      <c r="T13" s="10">
        <f>第一轮!T13+第二轮!T13+第三轮!T13</f>
        <v>182626</v>
      </c>
      <c r="U13" s="10">
        <f>第一轮!U13+第二轮!U13+第三轮!U13</f>
        <v>227426</v>
      </c>
      <c r="V13" s="4"/>
    </row>
    <row r="14" s="1" customFormat="1" ht="32" customHeight="1" spans="1:22">
      <c r="A14" s="7">
        <v>11</v>
      </c>
      <c r="B14" s="8" t="s">
        <v>24</v>
      </c>
      <c r="C14" s="7">
        <f>第一轮!C14+第二轮!C14+第三轮!C14</f>
        <v>110</v>
      </c>
      <c r="D14" s="10">
        <f>第一轮!D14+第二轮!D14+第三轮!D14</f>
        <v>2200</v>
      </c>
      <c r="E14" s="10">
        <f>第一轮!E14+第二轮!E14+第三轮!E14</f>
        <v>8800</v>
      </c>
      <c r="F14" s="10">
        <f>第一轮!F14+第二轮!F14+第三轮!F14</f>
        <v>11000</v>
      </c>
      <c r="G14" s="7">
        <f>第一轮!G14+第二轮!G14+第三轮!G14</f>
        <v>176</v>
      </c>
      <c r="H14" s="10">
        <f>第一轮!H14+第二轮!H14+第三轮!H14</f>
        <v>10560</v>
      </c>
      <c r="I14" s="10">
        <f>第一轮!I14+第二轮!I14+第三轮!I14</f>
        <v>42248</v>
      </c>
      <c r="J14" s="10">
        <f>第一轮!J14+第二轮!J14+第三轮!J14</f>
        <v>52808</v>
      </c>
      <c r="K14" s="9">
        <f>第一轮!K14+第二轮!K14+第三轮!K14</f>
        <v>41</v>
      </c>
      <c r="L14" s="10">
        <f>第一轮!L14+第二轮!L14+第三轮!L14</f>
        <v>4920</v>
      </c>
      <c r="M14" s="10">
        <f>第一轮!M14+第二轮!M14+第三轮!M14</f>
        <v>19680</v>
      </c>
      <c r="N14" s="10">
        <f>第一轮!N14+第二轮!N14+第三轮!N14</f>
        <v>24600</v>
      </c>
      <c r="O14" s="9">
        <f>第一轮!O14+第二轮!O14+第三轮!O14</f>
        <v>10</v>
      </c>
      <c r="P14" s="10">
        <f>第一轮!P14+第二轮!P14+第三轮!P14</f>
        <v>2000</v>
      </c>
      <c r="Q14" s="10">
        <f>第一轮!Q14+第二轮!Q14+第三轮!Q14</f>
        <v>8000</v>
      </c>
      <c r="R14" s="10">
        <f>第一轮!R14+第二轮!R14+第三轮!R14</f>
        <v>10000</v>
      </c>
      <c r="S14" s="10">
        <f>第一轮!S14+第二轮!S14+第三轮!S14</f>
        <v>19680</v>
      </c>
      <c r="T14" s="10">
        <f>第一轮!T14+第二轮!T14+第三轮!T14</f>
        <v>78728</v>
      </c>
      <c r="U14" s="10">
        <f>第一轮!U14+第二轮!U14+第三轮!U14</f>
        <v>98408</v>
      </c>
      <c r="V14" s="4"/>
    </row>
    <row r="15" s="1" customFormat="1" ht="32" customHeight="1" spans="1:22">
      <c r="A15" s="7">
        <v>12</v>
      </c>
      <c r="B15" s="8" t="s">
        <v>25</v>
      </c>
      <c r="C15" s="7">
        <f>第一轮!C15+第二轮!C15+第三轮!C15</f>
        <v>46</v>
      </c>
      <c r="D15" s="10">
        <f>第一轮!D15+第二轮!D15+第三轮!D15</f>
        <v>920</v>
      </c>
      <c r="E15" s="10">
        <f>第一轮!E15+第二轮!E15+第三轮!E15</f>
        <v>5137.8</v>
      </c>
      <c r="F15" s="10">
        <f>第一轮!F15+第二轮!F15+第三轮!F15</f>
        <v>6057.8</v>
      </c>
      <c r="G15" s="7">
        <f>第一轮!G15+第二轮!G15+第三轮!G15</f>
        <v>22</v>
      </c>
      <c r="H15" s="10">
        <f>第一轮!H15+第二轮!H15+第三轮!H15</f>
        <v>1320</v>
      </c>
      <c r="I15" s="10">
        <f>第一轮!I15+第二轮!I15+第三轮!I15</f>
        <v>5517.2</v>
      </c>
      <c r="J15" s="10">
        <f>第一轮!J15+第二轮!J15+第三轮!J15</f>
        <v>6837.2</v>
      </c>
      <c r="K15" s="9">
        <f>第一轮!K15+第二轮!K15+第三轮!K15</f>
        <v>13</v>
      </c>
      <c r="L15" s="10">
        <f>第一轮!L15+第二轮!L15+第三轮!L15</f>
        <v>1560</v>
      </c>
      <c r="M15" s="10">
        <f>第一轮!M15+第二轮!M15+第三轮!M15</f>
        <v>6697.2</v>
      </c>
      <c r="N15" s="10">
        <f>第一轮!N15+第二轮!N15+第三轮!N15</f>
        <v>8257.2</v>
      </c>
      <c r="O15" s="9">
        <f>第一轮!O15+第二轮!O15+第三轮!O15</f>
        <v>0</v>
      </c>
      <c r="P15" s="10">
        <f>第一轮!P15+第二轮!P15+第三轮!P15</f>
        <v>0</v>
      </c>
      <c r="Q15" s="10">
        <f>第一轮!Q15+第二轮!Q15+第三轮!Q15</f>
        <v>0</v>
      </c>
      <c r="R15" s="10">
        <f>第一轮!R15+第二轮!R15+第三轮!R15</f>
        <v>0</v>
      </c>
      <c r="S15" s="10">
        <f>第一轮!S15+第二轮!S15+第三轮!S15</f>
        <v>3800</v>
      </c>
      <c r="T15" s="10">
        <f>第一轮!T15+第二轮!T15+第三轮!T15</f>
        <v>17352.2</v>
      </c>
      <c r="U15" s="10">
        <f>第一轮!U15+第二轮!U15+第三轮!U15</f>
        <v>21152.2</v>
      </c>
      <c r="V15" s="4"/>
    </row>
    <row r="16" s="1" customFormat="1" ht="32" customHeight="1" spans="1:22">
      <c r="A16" s="7">
        <v>13</v>
      </c>
      <c r="B16" s="8" t="s">
        <v>26</v>
      </c>
      <c r="C16" s="7">
        <f>第一轮!C16+第二轮!C16+第三轮!C16</f>
        <v>19</v>
      </c>
      <c r="D16" s="10">
        <f>第一轮!D16+第二轮!D16+第三轮!D16</f>
        <v>380</v>
      </c>
      <c r="E16" s="10">
        <f>第一轮!E16+第二轮!E16+第三轮!E16</f>
        <v>2385.2</v>
      </c>
      <c r="F16" s="10">
        <f>第一轮!F16+第二轮!F16+第三轮!F16</f>
        <v>2765.2</v>
      </c>
      <c r="G16" s="7">
        <f>第一轮!G16+第二轮!G16+第三轮!G16</f>
        <v>5</v>
      </c>
      <c r="H16" s="10">
        <f>第一轮!H16+第二轮!H16+第三轮!H16</f>
        <v>300</v>
      </c>
      <c r="I16" s="10">
        <f>第一轮!I16+第二轮!I16+第三轮!I16</f>
        <v>1221.8</v>
      </c>
      <c r="J16" s="10">
        <f>第一轮!J16+第二轮!J16+第三轮!J16</f>
        <v>1521.8</v>
      </c>
      <c r="K16" s="9">
        <f>第一轮!K16+第二轮!K16+第三轮!K16</f>
        <v>0</v>
      </c>
      <c r="L16" s="10">
        <f>第一轮!L16+第二轮!L16+第三轮!L16</f>
        <v>0</v>
      </c>
      <c r="M16" s="10">
        <f>第一轮!M16+第二轮!M16+第三轮!M16</f>
        <v>0</v>
      </c>
      <c r="N16" s="10">
        <f>第一轮!N16+第二轮!N16+第三轮!N16</f>
        <v>0</v>
      </c>
      <c r="O16" s="9">
        <f>第一轮!O16+第二轮!O16+第三轮!O16</f>
        <v>0</v>
      </c>
      <c r="P16" s="10">
        <f>第一轮!P16+第二轮!P16+第三轮!P16</f>
        <v>0</v>
      </c>
      <c r="Q16" s="10">
        <f>第一轮!Q16+第二轮!Q16+第三轮!Q16</f>
        <v>0</v>
      </c>
      <c r="R16" s="10">
        <f>第一轮!R16+第二轮!R16+第三轮!R16</f>
        <v>0</v>
      </c>
      <c r="S16" s="10">
        <f>第一轮!S16+第二轮!S16+第三轮!S16</f>
        <v>680</v>
      </c>
      <c r="T16" s="10">
        <f>第一轮!T16+第二轮!T16+第三轮!T16</f>
        <v>3607</v>
      </c>
      <c r="U16" s="10">
        <f>第一轮!U16+第二轮!U16+第三轮!U16</f>
        <v>4287</v>
      </c>
      <c r="V16" s="4"/>
    </row>
    <row r="17" s="1" customFormat="1" ht="32" customHeight="1" spans="1:22">
      <c r="A17" s="7">
        <v>14</v>
      </c>
      <c r="B17" s="8" t="s">
        <v>27</v>
      </c>
      <c r="C17" s="7">
        <f>第一轮!C17+第二轮!C17+第三轮!C17</f>
        <v>7</v>
      </c>
      <c r="D17" s="10">
        <f>第一轮!D17+第二轮!D17+第三轮!D17</f>
        <v>140</v>
      </c>
      <c r="E17" s="10">
        <f>第一轮!E17+第二轮!E17+第三轮!E17</f>
        <v>827.3</v>
      </c>
      <c r="F17" s="10">
        <f>第一轮!F17+第二轮!F17+第三轮!F17</f>
        <v>967.3</v>
      </c>
      <c r="G17" s="7">
        <f>第一轮!G17+第二轮!G17+第三轮!G17</f>
        <v>7</v>
      </c>
      <c r="H17" s="10">
        <f>第一轮!H17+第二轮!H17+第三轮!H17</f>
        <v>420</v>
      </c>
      <c r="I17" s="10">
        <f>第一轮!I17+第二轮!I17+第三轮!I17</f>
        <v>1994.2</v>
      </c>
      <c r="J17" s="10">
        <f>第一轮!J17+第二轮!J17+第三轮!J17</f>
        <v>2414.2</v>
      </c>
      <c r="K17" s="9">
        <f>第一轮!K17+第二轮!K17+第三轮!K17</f>
        <v>0</v>
      </c>
      <c r="L17" s="10">
        <f>第一轮!L17+第二轮!L17+第三轮!L17</f>
        <v>0</v>
      </c>
      <c r="M17" s="10">
        <f>第一轮!M17+第二轮!M17+第三轮!M17</f>
        <v>0</v>
      </c>
      <c r="N17" s="10">
        <f>第一轮!N17+第二轮!N17+第三轮!N17</f>
        <v>0</v>
      </c>
      <c r="O17" s="9">
        <f>第一轮!O17+第二轮!O17+第三轮!O17</f>
        <v>0</v>
      </c>
      <c r="P17" s="10">
        <f>第一轮!P17+第二轮!P17+第三轮!P17</f>
        <v>0</v>
      </c>
      <c r="Q17" s="10">
        <f>第一轮!Q17+第二轮!Q17+第三轮!Q17</f>
        <v>0</v>
      </c>
      <c r="R17" s="10">
        <f>第一轮!R17+第二轮!R17+第三轮!R17</f>
        <v>0</v>
      </c>
      <c r="S17" s="10">
        <f>第一轮!S17+第二轮!S17+第三轮!S17</f>
        <v>560</v>
      </c>
      <c r="T17" s="10">
        <f>第一轮!T17+第二轮!T17+第三轮!T17</f>
        <v>2821.5</v>
      </c>
      <c r="U17" s="10">
        <f>第一轮!U17+第二轮!U17+第三轮!U17</f>
        <v>3381.5</v>
      </c>
      <c r="V17" s="4"/>
    </row>
    <row r="18" s="1" customFormat="1" ht="32" customHeight="1" spans="1:22">
      <c r="A18" s="7">
        <v>15</v>
      </c>
      <c r="B18" s="8" t="s">
        <v>28</v>
      </c>
      <c r="C18" s="7">
        <f>第一轮!C18+第二轮!C18+第三轮!C18</f>
        <v>4</v>
      </c>
      <c r="D18" s="10">
        <f>第一轮!D18+第二轮!D18+第三轮!D18</f>
        <v>80</v>
      </c>
      <c r="E18" s="10">
        <f>第一轮!E18+第二轮!E18+第三轮!E18</f>
        <v>326</v>
      </c>
      <c r="F18" s="10">
        <f>第一轮!F18+第二轮!F18+第三轮!F18</f>
        <v>406</v>
      </c>
      <c r="G18" s="7">
        <f>第一轮!G18+第二轮!G18+第三轮!G18</f>
        <v>11</v>
      </c>
      <c r="H18" s="10">
        <f>第一轮!H18+第二轮!H18+第三轮!H18</f>
        <v>660</v>
      </c>
      <c r="I18" s="10">
        <f>第一轮!I18+第二轮!I18+第三轮!I18</f>
        <v>2740</v>
      </c>
      <c r="J18" s="10">
        <f>第一轮!J18+第二轮!J18+第三轮!J18</f>
        <v>3400</v>
      </c>
      <c r="K18" s="9">
        <f>第一轮!K18+第二轮!K18+第三轮!K18</f>
        <v>8</v>
      </c>
      <c r="L18" s="10">
        <f>第一轮!L18+第二轮!L18+第三轮!L18</f>
        <v>960</v>
      </c>
      <c r="M18" s="10">
        <f>第一轮!M18+第二轮!M18+第三轮!M18</f>
        <v>4341</v>
      </c>
      <c r="N18" s="10">
        <f>第一轮!N18+第二轮!N18+第三轮!N18</f>
        <v>5301</v>
      </c>
      <c r="O18" s="9">
        <f>第一轮!O18+第二轮!O18+第三轮!O18</f>
        <v>0</v>
      </c>
      <c r="P18" s="10">
        <f>第一轮!P18+第二轮!P18+第三轮!P18</f>
        <v>0</v>
      </c>
      <c r="Q18" s="10">
        <f>第一轮!Q18+第二轮!Q18+第三轮!Q18</f>
        <v>0</v>
      </c>
      <c r="R18" s="10">
        <f>第一轮!R18+第二轮!R18+第三轮!R18</f>
        <v>0</v>
      </c>
      <c r="S18" s="10">
        <f>第一轮!S18+第二轮!S18+第三轮!S18</f>
        <v>1700</v>
      </c>
      <c r="T18" s="10">
        <f>第一轮!T18+第二轮!T18+第三轮!T18</f>
        <v>7407</v>
      </c>
      <c r="U18" s="10">
        <f>第一轮!U18+第二轮!U18+第三轮!U18</f>
        <v>9107</v>
      </c>
      <c r="V18" s="4"/>
    </row>
    <row r="19" s="1" customFormat="1" ht="32" customHeight="1" spans="1:22">
      <c r="A19" s="7">
        <v>16</v>
      </c>
      <c r="B19" s="8" t="s">
        <v>29</v>
      </c>
      <c r="C19" s="7">
        <f>第一轮!C19+第二轮!C19+第三轮!C19</f>
        <v>2</v>
      </c>
      <c r="D19" s="10">
        <f>第一轮!D19+第二轮!D19+第三轮!D19</f>
        <v>40</v>
      </c>
      <c r="E19" s="10">
        <f>第一轮!E19+第二轮!E19+第三轮!E19</f>
        <v>249.4</v>
      </c>
      <c r="F19" s="10">
        <f>第一轮!F19+第二轮!F19+第三轮!F19</f>
        <v>289.4</v>
      </c>
      <c r="G19" s="7">
        <f>第一轮!G19+第二轮!G19+第三轮!G19</f>
        <v>6</v>
      </c>
      <c r="H19" s="10">
        <f>第一轮!H19+第二轮!H19+第三轮!H19</f>
        <v>360</v>
      </c>
      <c r="I19" s="10">
        <f>第一轮!I19+第二轮!I19+第三轮!I19</f>
        <v>1473</v>
      </c>
      <c r="J19" s="10">
        <f>第一轮!J19+第二轮!J19+第三轮!J19</f>
        <v>1833</v>
      </c>
      <c r="K19" s="9">
        <f>第一轮!K19+第二轮!K19+第三轮!K19</f>
        <v>0</v>
      </c>
      <c r="L19" s="10">
        <f>第一轮!L19+第二轮!L19+第三轮!L19</f>
        <v>0</v>
      </c>
      <c r="M19" s="10">
        <f>第一轮!M19+第二轮!M19+第三轮!M19</f>
        <v>0</v>
      </c>
      <c r="N19" s="10">
        <f>第一轮!N19+第二轮!N19+第三轮!N19</f>
        <v>0</v>
      </c>
      <c r="O19" s="9">
        <f>第一轮!O19+第二轮!O19+第三轮!O19</f>
        <v>0</v>
      </c>
      <c r="P19" s="10">
        <f>第一轮!P19+第二轮!P19+第三轮!P19</f>
        <v>0</v>
      </c>
      <c r="Q19" s="10">
        <f>第一轮!Q19+第二轮!Q19+第三轮!Q19</f>
        <v>0</v>
      </c>
      <c r="R19" s="10">
        <f>第一轮!R19+第二轮!R19+第三轮!R19</f>
        <v>0</v>
      </c>
      <c r="S19" s="10">
        <f>第一轮!S19+第二轮!S19+第三轮!S19</f>
        <v>400</v>
      </c>
      <c r="T19" s="10">
        <f>第一轮!T19+第二轮!T19+第三轮!T19</f>
        <v>1722.4</v>
      </c>
      <c r="U19" s="10">
        <f>第一轮!U19+第二轮!U19+第三轮!U19</f>
        <v>2122.4</v>
      </c>
      <c r="V19" s="4"/>
    </row>
    <row r="20" s="1" customFormat="1" ht="32" customHeight="1" spans="1:22">
      <c r="A20" s="7">
        <v>17</v>
      </c>
      <c r="B20" s="8" t="s">
        <v>30</v>
      </c>
      <c r="C20" s="7">
        <f>第一轮!C20+第二轮!C20+第三轮!C20</f>
        <v>7</v>
      </c>
      <c r="D20" s="10">
        <f>第一轮!D20+第二轮!D20+第三轮!D20</f>
        <v>140</v>
      </c>
      <c r="E20" s="10">
        <f>第一轮!E20+第二轮!E20+第三轮!E20</f>
        <v>661.9</v>
      </c>
      <c r="F20" s="10">
        <f>第一轮!F20+第二轮!F20+第三轮!F20</f>
        <v>801.9</v>
      </c>
      <c r="G20" s="7">
        <f>第一轮!G20+第二轮!G20+第三轮!G20</f>
        <v>1</v>
      </c>
      <c r="H20" s="10">
        <f>第一轮!H20+第二轮!H20+第三轮!H20</f>
        <v>60</v>
      </c>
      <c r="I20" s="10">
        <f>第一轮!I20+第二轮!I20+第三轮!I20</f>
        <v>280</v>
      </c>
      <c r="J20" s="10">
        <f>第一轮!J20+第二轮!J20+第三轮!J20</f>
        <v>340</v>
      </c>
      <c r="K20" s="9">
        <f>第一轮!K20+第二轮!K20+第三轮!K20</f>
        <v>1</v>
      </c>
      <c r="L20" s="10">
        <f>第一轮!L20+第二轮!L20+第三轮!L20</f>
        <v>120</v>
      </c>
      <c r="M20" s="10">
        <f>第一轮!M20+第二轮!M20+第三轮!M20</f>
        <v>517.5</v>
      </c>
      <c r="N20" s="10">
        <f>第一轮!N20+第二轮!N20+第三轮!N20</f>
        <v>637.5</v>
      </c>
      <c r="O20" s="9">
        <f>第一轮!O20+第二轮!O20+第三轮!O20</f>
        <v>0</v>
      </c>
      <c r="P20" s="10">
        <f>第一轮!P20+第二轮!P20+第三轮!P20</f>
        <v>0</v>
      </c>
      <c r="Q20" s="10">
        <f>第一轮!Q20+第二轮!Q20+第三轮!Q20</f>
        <v>0</v>
      </c>
      <c r="R20" s="10">
        <f>第一轮!R20+第二轮!R20+第三轮!R20</f>
        <v>0</v>
      </c>
      <c r="S20" s="10">
        <f>第一轮!S20+第二轮!S20+第三轮!S20</f>
        <v>320</v>
      </c>
      <c r="T20" s="10">
        <f>第一轮!T20+第二轮!T20+第三轮!T20</f>
        <v>1459.4</v>
      </c>
      <c r="U20" s="10">
        <f>第一轮!U20+第二轮!U20+第三轮!U20</f>
        <v>1779.4</v>
      </c>
      <c r="V20" s="4"/>
    </row>
    <row r="21" s="1" customFormat="1" ht="32" customHeight="1" spans="1:22">
      <c r="A21" s="7">
        <v>18</v>
      </c>
      <c r="B21" s="8" t="s">
        <v>31</v>
      </c>
      <c r="C21" s="7">
        <f>第一轮!C21+第二轮!C21+第三轮!C21</f>
        <v>1</v>
      </c>
      <c r="D21" s="10">
        <f>第一轮!D21+第二轮!D21+第三轮!D21</f>
        <v>20</v>
      </c>
      <c r="E21" s="10">
        <f>第一轮!E21+第二轮!E21+第三轮!E21</f>
        <v>91</v>
      </c>
      <c r="F21" s="10">
        <f>第一轮!F21+第二轮!F21+第三轮!F21</f>
        <v>111</v>
      </c>
      <c r="G21" s="7">
        <f>第一轮!G21+第二轮!G21+第三轮!G21</f>
        <v>0</v>
      </c>
      <c r="H21" s="10">
        <f>第一轮!H21+第二轮!H21+第三轮!H21</f>
        <v>0</v>
      </c>
      <c r="I21" s="10">
        <f>第一轮!I21+第二轮!I21+第三轮!I21</f>
        <v>0</v>
      </c>
      <c r="J21" s="10">
        <f>第一轮!J21+第二轮!J21+第三轮!J21</f>
        <v>0</v>
      </c>
      <c r="K21" s="9">
        <f>第一轮!K21+第二轮!K21+第三轮!K21</f>
        <v>0</v>
      </c>
      <c r="L21" s="10">
        <f>第一轮!L21+第二轮!L21+第三轮!L21</f>
        <v>0</v>
      </c>
      <c r="M21" s="10">
        <f>第一轮!M21+第二轮!M21+第三轮!M21</f>
        <v>0</v>
      </c>
      <c r="N21" s="10">
        <f>第一轮!N21+第二轮!N21+第三轮!N21</f>
        <v>0</v>
      </c>
      <c r="O21" s="9">
        <f>第一轮!O21+第二轮!O21+第三轮!O21</f>
        <v>0</v>
      </c>
      <c r="P21" s="10">
        <f>第一轮!P21+第二轮!P21+第三轮!P21</f>
        <v>0</v>
      </c>
      <c r="Q21" s="10">
        <f>第一轮!Q21+第二轮!Q21+第三轮!Q21</f>
        <v>0</v>
      </c>
      <c r="R21" s="10">
        <f>第一轮!R21+第二轮!R21+第三轮!R21</f>
        <v>0</v>
      </c>
      <c r="S21" s="10">
        <f>第一轮!S21+第二轮!S21+第三轮!S21</f>
        <v>20</v>
      </c>
      <c r="T21" s="10">
        <f>第一轮!T21+第二轮!T21+第三轮!T21</f>
        <v>91</v>
      </c>
      <c r="U21" s="10">
        <f>第一轮!U21+第二轮!U21+第三轮!U21</f>
        <v>111</v>
      </c>
      <c r="V21" s="4"/>
    </row>
    <row r="22" s="1" customFormat="1" ht="32" customHeight="1" spans="1:22">
      <c r="A22" s="7">
        <v>19</v>
      </c>
      <c r="B22" s="8" t="s">
        <v>32</v>
      </c>
      <c r="C22" s="7">
        <f>第一轮!C22+第二轮!C22+第三轮!C22</f>
        <v>513</v>
      </c>
      <c r="D22" s="10">
        <f>第一轮!D22+第二轮!D22+第三轮!D22</f>
        <v>10260</v>
      </c>
      <c r="E22" s="10">
        <f>第一轮!E22+第二轮!E22+第三轮!E22</f>
        <v>43012.3</v>
      </c>
      <c r="F22" s="10">
        <f>第一轮!F22+第二轮!F22+第三轮!F22</f>
        <v>53272.3</v>
      </c>
      <c r="G22" s="7">
        <f>第一轮!G22+第二轮!G22+第三轮!G22</f>
        <v>279</v>
      </c>
      <c r="H22" s="10">
        <f>第一轮!H22+第二轮!H22+第三轮!H22</f>
        <v>16740</v>
      </c>
      <c r="I22" s="10">
        <f>第一轮!I22+第二轮!I22+第三轮!I22</f>
        <v>68438.36</v>
      </c>
      <c r="J22" s="10">
        <f>第一轮!J22+第二轮!J22+第三轮!J22</f>
        <v>85178.36</v>
      </c>
      <c r="K22" s="9">
        <f>第一轮!K22+第二轮!K22+第三轮!K22</f>
        <v>136</v>
      </c>
      <c r="L22" s="10">
        <f>第一轮!L22+第二轮!L22+第三轮!L22</f>
        <v>16320</v>
      </c>
      <c r="M22" s="10">
        <f>第一轮!M22+第二轮!M22+第三轮!M22</f>
        <v>66112.4</v>
      </c>
      <c r="N22" s="10">
        <f>第一轮!N22+第二轮!N22+第三轮!N22</f>
        <v>82432.4</v>
      </c>
      <c r="O22" s="9">
        <f>第一轮!O22+第二轮!O22+第三轮!O22</f>
        <v>0</v>
      </c>
      <c r="P22" s="10">
        <f>第一轮!P22+第二轮!P22+第三轮!P22</f>
        <v>0</v>
      </c>
      <c r="Q22" s="10">
        <f>第一轮!Q22+第二轮!Q22+第三轮!Q22</f>
        <v>0</v>
      </c>
      <c r="R22" s="10">
        <f>第一轮!R22+第二轮!R22+第三轮!R22</f>
        <v>0</v>
      </c>
      <c r="S22" s="10">
        <f>第一轮!S22+第二轮!S22+第三轮!S22</f>
        <v>43320</v>
      </c>
      <c r="T22" s="10">
        <f>第一轮!T22+第二轮!T22+第三轮!T22</f>
        <v>177563.06</v>
      </c>
      <c r="U22" s="10">
        <f>第一轮!U22+第二轮!U22+第三轮!U22</f>
        <v>220883.06</v>
      </c>
      <c r="V22" s="4"/>
    </row>
    <row r="23" s="1" customFormat="1" ht="32" customHeight="1" spans="1:22">
      <c r="A23" s="7">
        <v>20</v>
      </c>
      <c r="B23" s="8" t="s">
        <v>33</v>
      </c>
      <c r="C23" s="7">
        <f>第一轮!C23+第二轮!C23+第三轮!C23</f>
        <v>12</v>
      </c>
      <c r="D23" s="10">
        <f>第一轮!D23+第二轮!D23+第三轮!D23</f>
        <v>240</v>
      </c>
      <c r="E23" s="10">
        <f>第一轮!E23+第二轮!E23+第三轮!E23</f>
        <v>969</v>
      </c>
      <c r="F23" s="10">
        <f>第一轮!F23+第二轮!F23+第三轮!F23</f>
        <v>1209</v>
      </c>
      <c r="G23" s="7">
        <f>第一轮!G23+第二轮!G23+第三轮!G23</f>
        <v>7</v>
      </c>
      <c r="H23" s="10">
        <f>第一轮!H23+第二轮!H23+第三轮!H23</f>
        <v>420</v>
      </c>
      <c r="I23" s="10">
        <f>第一轮!I23+第二轮!I23+第三轮!I23</f>
        <v>1840</v>
      </c>
      <c r="J23" s="10">
        <f>第一轮!J23+第二轮!J23+第三轮!J23</f>
        <v>2260</v>
      </c>
      <c r="K23" s="9">
        <f>第一轮!K23+第二轮!K23+第三轮!K23</f>
        <v>7</v>
      </c>
      <c r="L23" s="10">
        <f>第一轮!L23+第二轮!L23+第三轮!L23</f>
        <v>840</v>
      </c>
      <c r="M23" s="10">
        <f>第一轮!M23+第二轮!M23+第三轮!M23</f>
        <v>3361</v>
      </c>
      <c r="N23" s="10">
        <f>第一轮!N23+第二轮!N23+第三轮!N23</f>
        <v>4201</v>
      </c>
      <c r="O23" s="9">
        <f>第一轮!O23+第二轮!O23+第三轮!O23</f>
        <v>0</v>
      </c>
      <c r="P23" s="10">
        <f>第一轮!P23+第二轮!P23+第三轮!P23</f>
        <v>0</v>
      </c>
      <c r="Q23" s="10">
        <f>第一轮!Q23+第二轮!Q23+第三轮!Q23</f>
        <v>0</v>
      </c>
      <c r="R23" s="10">
        <f>第一轮!R23+第二轮!R23+第三轮!R23</f>
        <v>0</v>
      </c>
      <c r="S23" s="10">
        <f>第一轮!S23+第二轮!S23+第三轮!S23</f>
        <v>1500</v>
      </c>
      <c r="T23" s="10">
        <f>第一轮!T23+第二轮!T23+第三轮!T23</f>
        <v>6170</v>
      </c>
      <c r="U23" s="10">
        <f>第一轮!U23+第二轮!U23+第三轮!U23</f>
        <v>7670</v>
      </c>
      <c r="V23" s="4"/>
    </row>
    <row r="24" s="1" customFormat="1" ht="32" customHeight="1" spans="1:22">
      <c r="A24" s="7">
        <v>21</v>
      </c>
      <c r="B24" s="8" t="s">
        <v>34</v>
      </c>
      <c r="C24" s="7">
        <f>第一轮!C24+第二轮!C24+第三轮!C24</f>
        <v>5</v>
      </c>
      <c r="D24" s="10">
        <f>第一轮!D24+第二轮!D24+第三轮!D24</f>
        <v>100</v>
      </c>
      <c r="E24" s="10">
        <f>第一轮!E24+第二轮!E24+第三轮!E24</f>
        <v>484.7</v>
      </c>
      <c r="F24" s="10">
        <f>第一轮!F24+第二轮!F24+第三轮!F24</f>
        <v>584.7</v>
      </c>
      <c r="G24" s="7">
        <f>第一轮!G24+第二轮!G24+第三轮!G24</f>
        <v>0</v>
      </c>
      <c r="H24" s="10">
        <f>第一轮!H24+第二轮!H24+第三轮!H24</f>
        <v>0</v>
      </c>
      <c r="I24" s="10">
        <f>第一轮!I24+第二轮!I24+第三轮!I24</f>
        <v>0</v>
      </c>
      <c r="J24" s="10">
        <f>第一轮!J24+第二轮!J24+第三轮!J24</f>
        <v>0</v>
      </c>
      <c r="K24" s="9">
        <f>第一轮!K24+第二轮!K24+第三轮!K24</f>
        <v>0</v>
      </c>
      <c r="L24" s="10">
        <f>第一轮!L24+第二轮!L24+第三轮!L24</f>
        <v>0</v>
      </c>
      <c r="M24" s="10">
        <f>第一轮!M24+第二轮!M24+第三轮!M24</f>
        <v>0</v>
      </c>
      <c r="N24" s="10">
        <f>第一轮!N24+第二轮!N24+第三轮!N24</f>
        <v>0</v>
      </c>
      <c r="O24" s="9">
        <f>第一轮!O24+第二轮!O24+第三轮!O24</f>
        <v>0</v>
      </c>
      <c r="P24" s="10">
        <f>第一轮!P24+第二轮!P24+第三轮!P24</f>
        <v>0</v>
      </c>
      <c r="Q24" s="10">
        <f>第一轮!Q24+第二轮!Q24+第三轮!Q24</f>
        <v>0</v>
      </c>
      <c r="R24" s="10">
        <f>第一轮!R24+第二轮!R24+第三轮!R24</f>
        <v>0</v>
      </c>
      <c r="S24" s="10">
        <f>第一轮!S24+第二轮!S24+第三轮!S24</f>
        <v>100</v>
      </c>
      <c r="T24" s="10">
        <f>第一轮!T24+第二轮!T24+第三轮!T24</f>
        <v>484.7</v>
      </c>
      <c r="U24" s="10">
        <f>第一轮!U24+第二轮!U24+第三轮!U24</f>
        <v>584.7</v>
      </c>
      <c r="V24" s="4"/>
    </row>
    <row r="25" s="1" customFormat="1" ht="32" customHeight="1" spans="1:22">
      <c r="A25" s="7">
        <v>22</v>
      </c>
      <c r="B25" s="8" t="s">
        <v>35</v>
      </c>
      <c r="C25" s="7">
        <f>第一轮!C25+第二轮!C25+第三轮!C25</f>
        <v>31</v>
      </c>
      <c r="D25" s="10">
        <f>第一轮!D25+第二轮!D25+第三轮!D25</f>
        <v>620</v>
      </c>
      <c r="E25" s="10">
        <f>第一轮!E25+第二轮!E25+第三轮!E25</f>
        <v>2700.7</v>
      </c>
      <c r="F25" s="10">
        <f>第一轮!F25+第二轮!F25+第三轮!F25</f>
        <v>3320.7</v>
      </c>
      <c r="G25" s="7">
        <f>第一轮!G25+第二轮!G25+第三轮!G25</f>
        <v>16</v>
      </c>
      <c r="H25" s="10">
        <f>第一轮!H25+第二轮!H25+第三轮!H25</f>
        <v>960</v>
      </c>
      <c r="I25" s="10">
        <f>第一轮!I25+第二轮!I25+第三轮!I25</f>
        <v>4292.7</v>
      </c>
      <c r="J25" s="10">
        <f>第一轮!J25+第二轮!J25+第三轮!J25</f>
        <v>5252.7</v>
      </c>
      <c r="K25" s="9">
        <f>第一轮!K25+第二轮!K25+第三轮!K25</f>
        <v>11</v>
      </c>
      <c r="L25" s="10">
        <f>第一轮!L25+第二轮!L25+第三轮!L25</f>
        <v>1320</v>
      </c>
      <c r="M25" s="10">
        <f>第一轮!M25+第二轮!M25+第三轮!M25</f>
        <v>5420</v>
      </c>
      <c r="N25" s="10">
        <f>第一轮!N25+第二轮!N25+第三轮!N25</f>
        <v>6740</v>
      </c>
      <c r="O25" s="9">
        <f>第一轮!O25+第二轮!O25+第三轮!O25</f>
        <v>0</v>
      </c>
      <c r="P25" s="10">
        <f>第一轮!P25+第二轮!P25+第三轮!P25</f>
        <v>0</v>
      </c>
      <c r="Q25" s="10">
        <f>第一轮!Q25+第二轮!Q25+第三轮!Q25</f>
        <v>0</v>
      </c>
      <c r="R25" s="10">
        <f>第一轮!R25+第二轮!R25+第三轮!R25</f>
        <v>0</v>
      </c>
      <c r="S25" s="10">
        <f>第一轮!S25+第二轮!S25+第三轮!S25</f>
        <v>2900</v>
      </c>
      <c r="T25" s="10">
        <f>第一轮!T25+第二轮!T25+第三轮!T25</f>
        <v>12413.4</v>
      </c>
      <c r="U25" s="10">
        <f>第一轮!U25+第二轮!U25+第三轮!U25</f>
        <v>15313.4</v>
      </c>
      <c r="V25" s="4"/>
    </row>
    <row r="26" s="1" customFormat="1" ht="32" customHeight="1" spans="1:22">
      <c r="A26" s="7">
        <v>23</v>
      </c>
      <c r="B26" s="8" t="s">
        <v>36</v>
      </c>
      <c r="C26" s="7">
        <f>第一轮!C26+第二轮!C26+第三轮!C26</f>
        <v>19</v>
      </c>
      <c r="D26" s="10">
        <f>第一轮!D26+第二轮!D26+第三轮!D26</f>
        <v>380</v>
      </c>
      <c r="E26" s="10">
        <f>第一轮!E26+第二轮!E26+第三轮!E26</f>
        <v>1950.9</v>
      </c>
      <c r="F26" s="10">
        <f>第一轮!F26+第二轮!F26+第三轮!F26</f>
        <v>2330.9</v>
      </c>
      <c r="G26" s="7">
        <f>第一轮!G26+第二轮!G26+第三轮!G26</f>
        <v>12</v>
      </c>
      <c r="H26" s="10">
        <f>第一轮!H26+第二轮!H26+第三轮!H26</f>
        <v>720</v>
      </c>
      <c r="I26" s="10">
        <f>第一轮!I26+第二轮!I26+第三轮!I26</f>
        <v>3179.1</v>
      </c>
      <c r="J26" s="10">
        <f>第一轮!J26+第二轮!J26+第三轮!J26</f>
        <v>3899.1</v>
      </c>
      <c r="K26" s="9">
        <f>第一轮!K26+第二轮!K26+第三轮!K26</f>
        <v>11</v>
      </c>
      <c r="L26" s="10">
        <f>第一轮!L26+第二轮!L26+第三轮!L26</f>
        <v>1320</v>
      </c>
      <c r="M26" s="10">
        <f>第一轮!M26+第二轮!M26+第三轮!M26</f>
        <v>6080.2</v>
      </c>
      <c r="N26" s="10">
        <f>第一轮!N26+第二轮!N26+第三轮!N26</f>
        <v>7400.2</v>
      </c>
      <c r="O26" s="9">
        <f>第一轮!O26+第二轮!O26+第三轮!O26</f>
        <v>0</v>
      </c>
      <c r="P26" s="10">
        <f>第一轮!P26+第二轮!P26+第三轮!P26</f>
        <v>0</v>
      </c>
      <c r="Q26" s="10">
        <f>第一轮!Q26+第二轮!Q26+第三轮!Q26</f>
        <v>0</v>
      </c>
      <c r="R26" s="10">
        <f>第一轮!R26+第二轮!R26+第三轮!R26</f>
        <v>0</v>
      </c>
      <c r="S26" s="10">
        <f>第一轮!S26+第二轮!S26+第三轮!S26</f>
        <v>2420</v>
      </c>
      <c r="T26" s="10">
        <f>第一轮!T26+第二轮!T26+第三轮!T26</f>
        <v>11210.2</v>
      </c>
      <c r="U26" s="10">
        <f>第一轮!U26+第二轮!U26+第三轮!U26</f>
        <v>13630.2</v>
      </c>
      <c r="V26" s="4"/>
    </row>
    <row r="27" s="1" customFormat="1" ht="32" customHeight="1" spans="1:22">
      <c r="A27" s="7">
        <v>24</v>
      </c>
      <c r="B27" s="8" t="s">
        <v>37</v>
      </c>
      <c r="C27" s="7">
        <f>第一轮!C27+第二轮!C27+第三轮!C27</f>
        <v>13</v>
      </c>
      <c r="D27" s="10">
        <f>第一轮!D27+第二轮!D27+第三轮!D27</f>
        <v>260</v>
      </c>
      <c r="E27" s="10">
        <f>第一轮!E27+第二轮!E27+第三轮!E27</f>
        <v>1040</v>
      </c>
      <c r="F27" s="10">
        <f>第一轮!F27+第二轮!F27+第三轮!F27</f>
        <v>1300</v>
      </c>
      <c r="G27" s="7">
        <f>第一轮!G27+第二轮!G27+第三轮!G27</f>
        <v>15</v>
      </c>
      <c r="H27" s="10">
        <f>第一轮!H27+第二轮!H27+第三轮!H27</f>
        <v>900</v>
      </c>
      <c r="I27" s="10">
        <f>第一轮!I27+第二轮!I27+第三轮!I27</f>
        <v>4386</v>
      </c>
      <c r="J27" s="10">
        <f>第一轮!J27+第二轮!J27+第三轮!J27</f>
        <v>5286</v>
      </c>
      <c r="K27" s="9">
        <f>第一轮!K27+第二轮!K27+第三轮!K27</f>
        <v>3</v>
      </c>
      <c r="L27" s="10">
        <f>第一轮!L27+第二轮!L27+第三轮!L27</f>
        <v>360</v>
      </c>
      <c r="M27" s="10">
        <f>第一轮!M27+第二轮!M27+第三轮!M27</f>
        <v>1740</v>
      </c>
      <c r="N27" s="10">
        <f>第一轮!N27+第二轮!N27+第三轮!N27</f>
        <v>2100</v>
      </c>
      <c r="O27" s="9">
        <f>第一轮!O27+第二轮!O27+第三轮!O27</f>
        <v>0</v>
      </c>
      <c r="P27" s="10">
        <f>第一轮!P27+第二轮!P27+第三轮!P27</f>
        <v>0</v>
      </c>
      <c r="Q27" s="10">
        <f>第一轮!Q27+第二轮!Q27+第三轮!Q27</f>
        <v>0</v>
      </c>
      <c r="R27" s="10">
        <f>第一轮!R27+第二轮!R27+第三轮!R27</f>
        <v>0</v>
      </c>
      <c r="S27" s="10">
        <f>第一轮!S27+第二轮!S27+第三轮!S27</f>
        <v>1520</v>
      </c>
      <c r="T27" s="10">
        <f>第一轮!T27+第二轮!T27+第三轮!T27</f>
        <v>7166</v>
      </c>
      <c r="U27" s="10">
        <f>第一轮!U27+第二轮!U27+第三轮!U27</f>
        <v>8686</v>
      </c>
      <c r="V27" s="4"/>
    </row>
    <row r="28" s="1" customFormat="1" ht="32" customHeight="1" spans="1:22">
      <c r="A28" s="15" t="s">
        <v>38</v>
      </c>
      <c r="B28" s="16"/>
      <c r="C28" s="7">
        <f>第一轮!C28+第二轮!C28+第三轮!C28</f>
        <v>4690</v>
      </c>
      <c r="D28" s="10">
        <f t="shared" ref="D28:U28" si="0">SUM(D4:D27)</f>
        <v>93800</v>
      </c>
      <c r="E28" s="10">
        <f t="shared" si="0"/>
        <v>419570.89</v>
      </c>
      <c r="F28" s="10">
        <f t="shared" si="0"/>
        <v>513370.89</v>
      </c>
      <c r="G28" s="7">
        <f t="shared" si="0"/>
        <v>2936</v>
      </c>
      <c r="H28" s="10">
        <f t="shared" si="0"/>
        <v>176160</v>
      </c>
      <c r="I28" s="10">
        <f t="shared" si="0"/>
        <v>731639.42</v>
      </c>
      <c r="J28" s="10">
        <f t="shared" si="0"/>
        <v>907799.42</v>
      </c>
      <c r="K28" s="7">
        <f t="shared" si="0"/>
        <v>1970</v>
      </c>
      <c r="L28" s="10">
        <f t="shared" si="0"/>
        <v>236400</v>
      </c>
      <c r="M28" s="10">
        <f t="shared" si="0"/>
        <v>955839.63</v>
      </c>
      <c r="N28" s="10">
        <f t="shared" si="0"/>
        <v>1192239.63</v>
      </c>
      <c r="O28" s="7">
        <f t="shared" si="0"/>
        <v>400</v>
      </c>
      <c r="P28" s="10">
        <f t="shared" si="0"/>
        <v>80000</v>
      </c>
      <c r="Q28" s="10">
        <f t="shared" si="0"/>
        <v>320000</v>
      </c>
      <c r="R28" s="10">
        <f t="shared" si="0"/>
        <v>400000</v>
      </c>
      <c r="S28" s="10">
        <f t="shared" si="0"/>
        <v>586360</v>
      </c>
      <c r="T28" s="10">
        <f t="shared" si="0"/>
        <v>2427049.94</v>
      </c>
      <c r="U28" s="10">
        <f t="shared" si="0"/>
        <v>3013409.94</v>
      </c>
      <c r="V28" s="4"/>
    </row>
  </sheetData>
  <mergeCells count="11">
    <mergeCell ref="A1:U1"/>
    <mergeCell ref="C2:F2"/>
    <mergeCell ref="G2:J2"/>
    <mergeCell ref="K2:N2"/>
    <mergeCell ref="O2:R2"/>
    <mergeCell ref="A28:B28"/>
    <mergeCell ref="A2:A3"/>
    <mergeCell ref="B2:B3"/>
    <mergeCell ref="S2:S3"/>
    <mergeCell ref="T2:T3"/>
    <mergeCell ref="U2:U3"/>
  </mergeCells>
  <pageMargins left="0.75" right="0.75" top="1" bottom="1" header="0.5" footer="0.5"/>
  <pageSetup paperSize="9" scale="4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28"/>
  <sheetViews>
    <sheetView zoomScale="70" zoomScaleNormal="70" topLeftCell="A2" workbookViewId="0">
      <selection activeCell="A28" sqref="$A28:$XFD28"/>
    </sheetView>
  </sheetViews>
  <sheetFormatPr defaultColWidth="9" defaultRowHeight="13.5"/>
  <cols>
    <col min="1" max="1" width="5.125" style="2" customWidth="1"/>
    <col min="2" max="2" width="34.025" style="3" customWidth="1"/>
    <col min="3" max="3" width="10.625" style="1" customWidth="1"/>
    <col min="4" max="6" width="16.625" style="4" customWidth="1"/>
    <col min="7" max="7" width="10.625" style="1" customWidth="1"/>
    <col min="8" max="10" width="16.625" style="4" customWidth="1"/>
    <col min="11" max="11" width="10.625" style="4" customWidth="1"/>
    <col min="12" max="14" width="16.625" style="4" customWidth="1"/>
    <col min="15" max="15" width="10.625" style="5" customWidth="1"/>
    <col min="16" max="18" width="16.625" style="4" customWidth="1"/>
    <col min="19" max="19" width="13.75" style="4"/>
    <col min="20" max="21" width="16" style="4"/>
    <col min="22" max="16384" width="9" style="1"/>
  </cols>
  <sheetData>
    <row r="1" s="1" customFormat="1" ht="52" customHeight="1" spans="1:21">
      <c r="A1" s="6" t="s">
        <v>39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18"/>
      <c r="P1" s="6"/>
      <c r="Q1" s="6"/>
      <c r="R1" s="6"/>
      <c r="S1" s="6"/>
      <c r="T1" s="6"/>
      <c r="U1" s="6"/>
    </row>
    <row r="2" s="1" customFormat="1" ht="52" customHeight="1" spans="1:21">
      <c r="A2" s="7" t="s">
        <v>1</v>
      </c>
      <c r="B2" s="8" t="s">
        <v>2</v>
      </c>
      <c r="C2" s="7" t="s">
        <v>3</v>
      </c>
      <c r="D2" s="7"/>
      <c r="E2" s="7"/>
      <c r="F2" s="7"/>
      <c r="G2" s="7" t="s">
        <v>4</v>
      </c>
      <c r="H2" s="7"/>
      <c r="I2" s="7"/>
      <c r="J2" s="7"/>
      <c r="K2" s="7" t="s">
        <v>5</v>
      </c>
      <c r="L2" s="7"/>
      <c r="M2" s="7"/>
      <c r="N2" s="7"/>
      <c r="O2" s="9" t="s">
        <v>6</v>
      </c>
      <c r="P2" s="7"/>
      <c r="Q2" s="7"/>
      <c r="R2" s="7"/>
      <c r="S2" s="11" t="s">
        <v>7</v>
      </c>
      <c r="T2" s="11" t="s">
        <v>8</v>
      </c>
      <c r="U2" s="11" t="s">
        <v>9</v>
      </c>
    </row>
    <row r="3" s="1" customFormat="1" ht="52" customHeight="1" spans="1:21">
      <c r="A3" s="7"/>
      <c r="B3" s="8"/>
      <c r="C3" s="9" t="s">
        <v>10</v>
      </c>
      <c r="D3" s="10" t="s">
        <v>11</v>
      </c>
      <c r="E3" s="11" t="s">
        <v>12</v>
      </c>
      <c r="F3" s="11" t="s">
        <v>13</v>
      </c>
      <c r="G3" s="9" t="s">
        <v>10</v>
      </c>
      <c r="H3" s="10" t="s">
        <v>11</v>
      </c>
      <c r="I3" s="11" t="s">
        <v>12</v>
      </c>
      <c r="J3" s="11" t="s">
        <v>13</v>
      </c>
      <c r="K3" s="9" t="s">
        <v>10</v>
      </c>
      <c r="L3" s="10" t="s">
        <v>11</v>
      </c>
      <c r="M3" s="11" t="s">
        <v>12</v>
      </c>
      <c r="N3" s="11" t="s">
        <v>13</v>
      </c>
      <c r="O3" s="9" t="s">
        <v>10</v>
      </c>
      <c r="P3" s="10" t="s">
        <v>11</v>
      </c>
      <c r="Q3" s="11" t="s">
        <v>12</v>
      </c>
      <c r="R3" s="11" t="s">
        <v>13</v>
      </c>
      <c r="S3" s="11"/>
      <c r="T3" s="11"/>
      <c r="U3" s="11"/>
    </row>
    <row r="4" s="1" customFormat="1" ht="32" customHeight="1" spans="1:21">
      <c r="A4" s="7">
        <v>1</v>
      </c>
      <c r="B4" s="12" t="s">
        <v>14</v>
      </c>
      <c r="C4" s="7">
        <v>1485</v>
      </c>
      <c r="D4" s="10">
        <f>C4*20</f>
        <v>29700</v>
      </c>
      <c r="E4" s="10">
        <f>F4-D4</f>
        <v>125645.84</v>
      </c>
      <c r="F4" s="10">
        <v>155345.84</v>
      </c>
      <c r="G4" s="7">
        <v>1260</v>
      </c>
      <c r="H4" s="10">
        <f>G4*60</f>
        <v>75600</v>
      </c>
      <c r="I4" s="10">
        <f>J4-H4</f>
        <v>314451.29</v>
      </c>
      <c r="J4" s="10">
        <v>390051.29</v>
      </c>
      <c r="K4" s="9">
        <v>1132</v>
      </c>
      <c r="L4" s="10">
        <f>K4*120</f>
        <v>135840</v>
      </c>
      <c r="M4" s="10">
        <f t="shared" ref="M4:M11" si="0">N4-L4</f>
        <v>548569.33</v>
      </c>
      <c r="N4" s="10">
        <v>684409.33</v>
      </c>
      <c r="O4" s="9">
        <v>375</v>
      </c>
      <c r="P4" s="10">
        <f>O4*200</f>
        <v>75000</v>
      </c>
      <c r="Q4" s="10">
        <f t="shared" ref="Q4:Q11" si="1">R4-P4</f>
        <v>300000</v>
      </c>
      <c r="R4" s="10">
        <v>375000</v>
      </c>
      <c r="S4" s="10">
        <f t="shared" ref="S4:S12" si="2">P4+L4+H4+D4</f>
        <v>316140</v>
      </c>
      <c r="T4" s="10">
        <f t="shared" ref="T4:T12" si="3">Q4+M4+I4+E4</f>
        <v>1288666.46</v>
      </c>
      <c r="U4" s="10">
        <f t="shared" ref="U4:U12" si="4">R4+N4+J4+F4</f>
        <v>1604806.46</v>
      </c>
    </row>
    <row r="5" s="1" customFormat="1" ht="32" customHeight="1" spans="1:21">
      <c r="A5" s="7">
        <v>2</v>
      </c>
      <c r="B5" s="8" t="s">
        <v>15</v>
      </c>
      <c r="C5" s="7"/>
      <c r="D5" s="10">
        <f t="shared" ref="D5:D12" si="5">C5*20</f>
        <v>0</v>
      </c>
      <c r="E5" s="10">
        <f>F5-D5</f>
        <v>0</v>
      </c>
      <c r="F5" s="10"/>
      <c r="G5" s="7"/>
      <c r="H5" s="10">
        <f t="shared" ref="H5:H12" si="6">G5*60</f>
        <v>0</v>
      </c>
      <c r="I5" s="10">
        <f>J5-H5</f>
        <v>0</v>
      </c>
      <c r="J5" s="10"/>
      <c r="K5" s="9"/>
      <c r="L5" s="10">
        <f t="shared" ref="L5:L12" si="7">K5*120</f>
        <v>0</v>
      </c>
      <c r="M5" s="10">
        <f t="shared" si="0"/>
        <v>0</v>
      </c>
      <c r="N5" s="10"/>
      <c r="O5" s="9"/>
      <c r="P5" s="10">
        <f t="shared" ref="P5:P12" si="8">O5*200</f>
        <v>0</v>
      </c>
      <c r="Q5" s="10">
        <f t="shared" si="1"/>
        <v>0</v>
      </c>
      <c r="R5" s="10"/>
      <c r="S5" s="10">
        <f t="shared" si="2"/>
        <v>0</v>
      </c>
      <c r="T5" s="10">
        <f t="shared" si="3"/>
        <v>0</v>
      </c>
      <c r="U5" s="10">
        <f t="shared" si="4"/>
        <v>0</v>
      </c>
    </row>
    <row r="6" s="1" customFormat="1" ht="32" customHeight="1" spans="1:21">
      <c r="A6" s="7">
        <v>3</v>
      </c>
      <c r="B6" s="8" t="s">
        <v>16</v>
      </c>
      <c r="C6" s="7">
        <v>2</v>
      </c>
      <c r="D6" s="10">
        <f t="shared" si="5"/>
        <v>40</v>
      </c>
      <c r="E6" s="10">
        <f t="shared" ref="E6:E12" si="9">F6-D6</f>
        <v>162.9</v>
      </c>
      <c r="F6" s="10">
        <v>202.9</v>
      </c>
      <c r="G6" s="7">
        <v>2</v>
      </c>
      <c r="H6" s="10">
        <f t="shared" si="6"/>
        <v>120</v>
      </c>
      <c r="I6" s="10">
        <f t="shared" ref="I6:I12" si="10">J6-H6</f>
        <v>555.8</v>
      </c>
      <c r="J6" s="10">
        <v>675.8</v>
      </c>
      <c r="K6" s="9"/>
      <c r="L6" s="10">
        <f t="shared" si="7"/>
        <v>0</v>
      </c>
      <c r="M6" s="10">
        <f t="shared" si="0"/>
        <v>0</v>
      </c>
      <c r="N6" s="10"/>
      <c r="O6" s="9"/>
      <c r="P6" s="10">
        <f t="shared" si="8"/>
        <v>0</v>
      </c>
      <c r="Q6" s="10">
        <f t="shared" si="1"/>
        <v>0</v>
      </c>
      <c r="R6" s="10"/>
      <c r="S6" s="10">
        <f t="shared" si="2"/>
        <v>160</v>
      </c>
      <c r="T6" s="10">
        <f t="shared" si="3"/>
        <v>718.7</v>
      </c>
      <c r="U6" s="10">
        <f t="shared" si="4"/>
        <v>878.7</v>
      </c>
    </row>
    <row r="7" s="1" customFormat="1" ht="32" customHeight="1" spans="1:21">
      <c r="A7" s="7">
        <v>4</v>
      </c>
      <c r="B7" s="8" t="s">
        <v>17</v>
      </c>
      <c r="C7" s="7">
        <v>1</v>
      </c>
      <c r="D7" s="10">
        <f t="shared" si="5"/>
        <v>20</v>
      </c>
      <c r="E7" s="10">
        <f t="shared" si="9"/>
        <v>109</v>
      </c>
      <c r="F7" s="10">
        <v>129</v>
      </c>
      <c r="G7" s="7">
        <v>1</v>
      </c>
      <c r="H7" s="10">
        <f t="shared" si="6"/>
        <v>60</v>
      </c>
      <c r="I7" s="10">
        <f t="shared" si="10"/>
        <v>240</v>
      </c>
      <c r="J7" s="10">
        <v>300</v>
      </c>
      <c r="K7" s="9">
        <v>1</v>
      </c>
      <c r="L7" s="10">
        <f t="shared" si="7"/>
        <v>120</v>
      </c>
      <c r="M7" s="10">
        <f t="shared" si="0"/>
        <v>490</v>
      </c>
      <c r="N7" s="10">
        <v>610</v>
      </c>
      <c r="O7" s="9"/>
      <c r="P7" s="10">
        <f t="shared" si="8"/>
        <v>0</v>
      </c>
      <c r="Q7" s="10">
        <f t="shared" si="1"/>
        <v>0</v>
      </c>
      <c r="R7" s="10"/>
      <c r="S7" s="10">
        <f t="shared" si="2"/>
        <v>200</v>
      </c>
      <c r="T7" s="10">
        <f t="shared" si="3"/>
        <v>839</v>
      </c>
      <c r="U7" s="10">
        <f t="shared" si="4"/>
        <v>1039</v>
      </c>
    </row>
    <row r="8" s="1" customFormat="1" ht="32" customHeight="1" spans="1:21">
      <c r="A8" s="7">
        <v>5</v>
      </c>
      <c r="B8" s="8" t="s">
        <v>18</v>
      </c>
      <c r="C8" s="7">
        <v>26</v>
      </c>
      <c r="D8" s="10">
        <f t="shared" si="5"/>
        <v>520</v>
      </c>
      <c r="E8" s="10">
        <f t="shared" si="9"/>
        <v>3627.2</v>
      </c>
      <c r="F8" s="10">
        <v>4147.2</v>
      </c>
      <c r="G8" s="7">
        <v>60</v>
      </c>
      <c r="H8" s="10">
        <f t="shared" si="6"/>
        <v>3600</v>
      </c>
      <c r="I8" s="10">
        <f t="shared" si="10"/>
        <v>16692</v>
      </c>
      <c r="J8" s="10">
        <v>20292</v>
      </c>
      <c r="K8" s="9">
        <v>22</v>
      </c>
      <c r="L8" s="10">
        <f t="shared" si="7"/>
        <v>2640</v>
      </c>
      <c r="M8" s="10">
        <f t="shared" si="0"/>
        <v>12065</v>
      </c>
      <c r="N8" s="10">
        <v>14705</v>
      </c>
      <c r="O8" s="9"/>
      <c r="P8" s="10">
        <f t="shared" si="8"/>
        <v>0</v>
      </c>
      <c r="Q8" s="10">
        <f t="shared" si="1"/>
        <v>0</v>
      </c>
      <c r="R8" s="10"/>
      <c r="S8" s="10">
        <f t="shared" si="2"/>
        <v>6760</v>
      </c>
      <c r="T8" s="10">
        <f t="shared" si="3"/>
        <v>32384.2</v>
      </c>
      <c r="U8" s="10">
        <f t="shared" si="4"/>
        <v>39144.2</v>
      </c>
    </row>
    <row r="9" s="1" customFormat="1" ht="32" customHeight="1" spans="1:21">
      <c r="A9" s="7">
        <v>6</v>
      </c>
      <c r="B9" s="8" t="s">
        <v>19</v>
      </c>
      <c r="C9" s="7">
        <v>1</v>
      </c>
      <c r="D9" s="10">
        <f t="shared" si="5"/>
        <v>20</v>
      </c>
      <c r="E9" s="10">
        <f t="shared" si="9"/>
        <v>81</v>
      </c>
      <c r="F9" s="10">
        <v>101</v>
      </c>
      <c r="G9" s="7">
        <v>7</v>
      </c>
      <c r="H9" s="10">
        <f t="shared" si="6"/>
        <v>420</v>
      </c>
      <c r="I9" s="10">
        <f t="shared" si="10"/>
        <v>1692</v>
      </c>
      <c r="J9" s="10">
        <v>2112</v>
      </c>
      <c r="K9" s="9">
        <v>7</v>
      </c>
      <c r="L9" s="10">
        <f t="shared" si="7"/>
        <v>840</v>
      </c>
      <c r="M9" s="10">
        <f t="shared" si="0"/>
        <v>3376</v>
      </c>
      <c r="N9" s="10">
        <v>4216</v>
      </c>
      <c r="O9" s="9"/>
      <c r="P9" s="10">
        <f t="shared" si="8"/>
        <v>0</v>
      </c>
      <c r="Q9" s="10">
        <f t="shared" si="1"/>
        <v>0</v>
      </c>
      <c r="R9" s="10"/>
      <c r="S9" s="10">
        <f t="shared" si="2"/>
        <v>1280</v>
      </c>
      <c r="T9" s="10">
        <f t="shared" si="3"/>
        <v>5149</v>
      </c>
      <c r="U9" s="10">
        <f t="shared" si="4"/>
        <v>6429</v>
      </c>
    </row>
    <row r="10" s="1" customFormat="1" ht="32" customHeight="1" spans="1:21">
      <c r="A10" s="7">
        <v>7</v>
      </c>
      <c r="B10" s="8" t="s">
        <v>20</v>
      </c>
      <c r="C10" s="7"/>
      <c r="D10" s="10">
        <f t="shared" si="5"/>
        <v>0</v>
      </c>
      <c r="E10" s="10">
        <f t="shared" si="9"/>
        <v>0</v>
      </c>
      <c r="F10" s="10"/>
      <c r="G10" s="7"/>
      <c r="H10" s="10">
        <f t="shared" si="6"/>
        <v>0</v>
      </c>
      <c r="I10" s="10">
        <f t="shared" si="10"/>
        <v>0</v>
      </c>
      <c r="J10" s="10"/>
      <c r="K10" s="9"/>
      <c r="L10" s="10">
        <f t="shared" si="7"/>
        <v>0</v>
      </c>
      <c r="M10" s="10">
        <f t="shared" si="0"/>
        <v>0</v>
      </c>
      <c r="N10" s="10"/>
      <c r="O10" s="9"/>
      <c r="P10" s="10">
        <f t="shared" si="8"/>
        <v>0</v>
      </c>
      <c r="Q10" s="10">
        <f t="shared" si="1"/>
        <v>0</v>
      </c>
      <c r="R10" s="10"/>
      <c r="S10" s="10">
        <f t="shared" si="2"/>
        <v>0</v>
      </c>
      <c r="T10" s="10">
        <f t="shared" si="3"/>
        <v>0</v>
      </c>
      <c r="U10" s="10">
        <f t="shared" si="4"/>
        <v>0</v>
      </c>
    </row>
    <row r="11" s="1" customFormat="1" ht="32" customHeight="1" spans="1:21">
      <c r="A11" s="7">
        <v>8</v>
      </c>
      <c r="B11" s="8" t="s">
        <v>21</v>
      </c>
      <c r="C11" s="7">
        <v>7</v>
      </c>
      <c r="D11" s="10">
        <f t="shared" si="5"/>
        <v>140</v>
      </c>
      <c r="E11" s="10">
        <f t="shared" si="9"/>
        <v>647.69</v>
      </c>
      <c r="F11" s="10">
        <v>787.69</v>
      </c>
      <c r="G11" s="7">
        <v>4</v>
      </c>
      <c r="H11" s="10">
        <f t="shared" si="6"/>
        <v>240</v>
      </c>
      <c r="I11" s="10">
        <f t="shared" si="10"/>
        <v>1016.63</v>
      </c>
      <c r="J11" s="10">
        <v>1256.63</v>
      </c>
      <c r="K11" s="9">
        <v>2</v>
      </c>
      <c r="L11" s="10">
        <f t="shared" si="7"/>
        <v>240</v>
      </c>
      <c r="M11" s="10">
        <f t="shared" si="0"/>
        <v>985.5</v>
      </c>
      <c r="N11" s="10">
        <v>1225.5</v>
      </c>
      <c r="O11" s="9"/>
      <c r="P11" s="10">
        <f t="shared" si="8"/>
        <v>0</v>
      </c>
      <c r="Q11" s="10">
        <f t="shared" si="1"/>
        <v>0</v>
      </c>
      <c r="R11" s="10"/>
      <c r="S11" s="10">
        <f t="shared" si="2"/>
        <v>620</v>
      </c>
      <c r="T11" s="10">
        <f t="shared" si="3"/>
        <v>2649.82</v>
      </c>
      <c r="U11" s="10">
        <f t="shared" si="4"/>
        <v>3269.82</v>
      </c>
    </row>
    <row r="12" s="1" customFormat="1" ht="32" customHeight="1" spans="1:21">
      <c r="A12" s="7">
        <v>9</v>
      </c>
      <c r="B12" s="8" t="s">
        <v>22</v>
      </c>
      <c r="C12" s="7">
        <v>1</v>
      </c>
      <c r="D12" s="10">
        <f t="shared" ref="D12:D21" si="11">C12*20</f>
        <v>20</v>
      </c>
      <c r="E12" s="10">
        <f t="shared" ref="E12:E21" si="12">F12-D12</f>
        <v>80</v>
      </c>
      <c r="F12" s="10">
        <v>100</v>
      </c>
      <c r="G12" s="7"/>
      <c r="H12" s="10">
        <f t="shared" ref="H12:H21" si="13">G12*60</f>
        <v>0</v>
      </c>
      <c r="I12" s="10">
        <f t="shared" ref="I12:I21" si="14">J12-H12</f>
        <v>0</v>
      </c>
      <c r="J12" s="10"/>
      <c r="K12" s="9"/>
      <c r="L12" s="10">
        <f t="shared" ref="L12:L21" si="15">K12*120</f>
        <v>0</v>
      </c>
      <c r="M12" s="10">
        <f t="shared" ref="M12:M21" si="16">N12-L12</f>
        <v>0</v>
      </c>
      <c r="N12" s="10"/>
      <c r="O12" s="9"/>
      <c r="P12" s="10">
        <f t="shared" ref="P12:P21" si="17">O12*200</f>
        <v>0</v>
      </c>
      <c r="Q12" s="10">
        <f t="shared" ref="Q12:Q21" si="18">R12-P12</f>
        <v>0</v>
      </c>
      <c r="R12" s="10"/>
      <c r="S12" s="10">
        <f t="shared" ref="S12:S21" si="19">P12+L12+H12+D12</f>
        <v>20</v>
      </c>
      <c r="T12" s="10">
        <f t="shared" ref="T12:T21" si="20">Q12+M12+I12+E12</f>
        <v>80</v>
      </c>
      <c r="U12" s="10">
        <f t="shared" ref="U12:U21" si="21">R12+N12+J12+F12</f>
        <v>100</v>
      </c>
    </row>
    <row r="13" s="1" customFormat="1" ht="32" customHeight="1" spans="1:21">
      <c r="A13" s="7">
        <v>10</v>
      </c>
      <c r="B13" s="8" t="s">
        <v>23</v>
      </c>
      <c r="C13" s="7">
        <v>16</v>
      </c>
      <c r="D13" s="10">
        <f t="shared" si="11"/>
        <v>320</v>
      </c>
      <c r="E13" s="10">
        <f t="shared" si="12"/>
        <v>1564.7</v>
      </c>
      <c r="F13" s="10">
        <v>1884.7</v>
      </c>
      <c r="G13" s="7">
        <v>146</v>
      </c>
      <c r="H13" s="10">
        <f t="shared" si="13"/>
        <v>8760</v>
      </c>
      <c r="I13" s="10">
        <f t="shared" si="14"/>
        <v>36253.5</v>
      </c>
      <c r="J13" s="10">
        <v>45013.5</v>
      </c>
      <c r="K13" s="9">
        <v>131</v>
      </c>
      <c r="L13" s="10">
        <f t="shared" si="15"/>
        <v>15720</v>
      </c>
      <c r="M13" s="10">
        <f t="shared" si="16"/>
        <v>63284.5</v>
      </c>
      <c r="N13" s="10">
        <v>79004.5</v>
      </c>
      <c r="O13" s="9">
        <v>3</v>
      </c>
      <c r="P13" s="10">
        <f t="shared" si="17"/>
        <v>600</v>
      </c>
      <c r="Q13" s="10">
        <f t="shared" si="18"/>
        <v>2400</v>
      </c>
      <c r="R13" s="10">
        <v>3000</v>
      </c>
      <c r="S13" s="10">
        <f t="shared" si="19"/>
        <v>25400</v>
      </c>
      <c r="T13" s="10">
        <f t="shared" si="20"/>
        <v>103502.7</v>
      </c>
      <c r="U13" s="10">
        <f t="shared" si="21"/>
        <v>128902.7</v>
      </c>
    </row>
    <row r="14" s="1" customFormat="1" ht="32" customHeight="1" spans="1:21">
      <c r="A14" s="7">
        <v>11</v>
      </c>
      <c r="B14" s="8" t="s">
        <v>24</v>
      </c>
      <c r="C14" s="7">
        <v>1</v>
      </c>
      <c r="D14" s="10">
        <f t="shared" si="11"/>
        <v>20</v>
      </c>
      <c r="E14" s="10">
        <f t="shared" si="12"/>
        <v>80</v>
      </c>
      <c r="F14" s="10">
        <v>100</v>
      </c>
      <c r="G14" s="7">
        <v>113</v>
      </c>
      <c r="H14" s="10">
        <f t="shared" si="13"/>
        <v>6780</v>
      </c>
      <c r="I14" s="10">
        <f t="shared" si="14"/>
        <v>27128</v>
      </c>
      <c r="J14" s="10">
        <v>33908</v>
      </c>
      <c r="K14" s="9">
        <v>13</v>
      </c>
      <c r="L14" s="10">
        <f t="shared" si="15"/>
        <v>1560</v>
      </c>
      <c r="M14" s="10">
        <f t="shared" si="16"/>
        <v>6240</v>
      </c>
      <c r="N14" s="10">
        <v>7800</v>
      </c>
      <c r="O14" s="9">
        <v>10</v>
      </c>
      <c r="P14" s="10">
        <f t="shared" si="17"/>
        <v>2000</v>
      </c>
      <c r="Q14" s="10">
        <f t="shared" si="18"/>
        <v>8000</v>
      </c>
      <c r="R14" s="10">
        <v>10000</v>
      </c>
      <c r="S14" s="10">
        <f t="shared" si="19"/>
        <v>10360</v>
      </c>
      <c r="T14" s="10">
        <f t="shared" si="20"/>
        <v>41448</v>
      </c>
      <c r="U14" s="10">
        <f t="shared" si="21"/>
        <v>51808</v>
      </c>
    </row>
    <row r="15" s="1" customFormat="1" ht="32" customHeight="1" spans="1:21">
      <c r="A15" s="7">
        <v>12</v>
      </c>
      <c r="B15" s="8" t="s">
        <v>25</v>
      </c>
      <c r="C15" s="7">
        <v>10</v>
      </c>
      <c r="D15" s="10">
        <f t="shared" si="11"/>
        <v>200</v>
      </c>
      <c r="E15" s="10">
        <f t="shared" si="12"/>
        <v>940.3</v>
      </c>
      <c r="F15" s="10">
        <v>1140.3</v>
      </c>
      <c r="G15" s="7">
        <v>15</v>
      </c>
      <c r="H15" s="10">
        <f t="shared" si="13"/>
        <v>900</v>
      </c>
      <c r="I15" s="10">
        <f t="shared" si="14"/>
        <v>3730.4</v>
      </c>
      <c r="J15" s="10">
        <v>4630.4</v>
      </c>
      <c r="K15" s="9">
        <v>13</v>
      </c>
      <c r="L15" s="10">
        <f t="shared" si="15"/>
        <v>1560</v>
      </c>
      <c r="M15" s="10">
        <f t="shared" si="16"/>
        <v>6697.2</v>
      </c>
      <c r="N15" s="10">
        <v>8257.2</v>
      </c>
      <c r="O15" s="9"/>
      <c r="P15" s="10">
        <f t="shared" si="17"/>
        <v>0</v>
      </c>
      <c r="Q15" s="10">
        <f t="shared" si="18"/>
        <v>0</v>
      </c>
      <c r="R15" s="10"/>
      <c r="S15" s="10">
        <f t="shared" si="19"/>
        <v>2660</v>
      </c>
      <c r="T15" s="10">
        <f t="shared" si="20"/>
        <v>11367.9</v>
      </c>
      <c r="U15" s="10">
        <f t="shared" si="21"/>
        <v>14027.9</v>
      </c>
    </row>
    <row r="16" s="1" customFormat="1" ht="32" customHeight="1" spans="1:21">
      <c r="A16" s="7">
        <v>13</v>
      </c>
      <c r="B16" s="8" t="s">
        <v>26</v>
      </c>
      <c r="C16" s="7">
        <v>9</v>
      </c>
      <c r="D16" s="10">
        <f t="shared" si="11"/>
        <v>180</v>
      </c>
      <c r="E16" s="10">
        <f t="shared" si="12"/>
        <v>1210.4</v>
      </c>
      <c r="F16" s="10">
        <v>1390.4</v>
      </c>
      <c r="G16" s="7">
        <v>4</v>
      </c>
      <c r="H16" s="10">
        <f t="shared" si="13"/>
        <v>240</v>
      </c>
      <c r="I16" s="10">
        <f t="shared" si="14"/>
        <v>980.4</v>
      </c>
      <c r="J16" s="10">
        <v>1220.4</v>
      </c>
      <c r="K16" s="9"/>
      <c r="L16" s="10">
        <f t="shared" si="15"/>
        <v>0</v>
      </c>
      <c r="M16" s="10">
        <f t="shared" si="16"/>
        <v>0</v>
      </c>
      <c r="N16" s="10"/>
      <c r="O16" s="9"/>
      <c r="P16" s="10">
        <f t="shared" si="17"/>
        <v>0</v>
      </c>
      <c r="Q16" s="10">
        <f t="shared" si="18"/>
        <v>0</v>
      </c>
      <c r="R16" s="10"/>
      <c r="S16" s="10">
        <f t="shared" si="19"/>
        <v>420</v>
      </c>
      <c r="T16" s="10">
        <f t="shared" si="20"/>
        <v>2190.8</v>
      </c>
      <c r="U16" s="10">
        <f t="shared" si="21"/>
        <v>2610.8</v>
      </c>
    </row>
    <row r="17" s="1" customFormat="1" ht="32" customHeight="1" spans="1:21">
      <c r="A17" s="7">
        <v>14</v>
      </c>
      <c r="B17" s="8" t="s">
        <v>27</v>
      </c>
      <c r="C17" s="7">
        <v>5</v>
      </c>
      <c r="D17" s="10">
        <f t="shared" si="11"/>
        <v>100</v>
      </c>
      <c r="E17" s="10">
        <f t="shared" si="12"/>
        <v>456.1</v>
      </c>
      <c r="F17" s="10">
        <v>556.1</v>
      </c>
      <c r="G17" s="7">
        <v>7</v>
      </c>
      <c r="H17" s="10">
        <f t="shared" si="13"/>
        <v>420</v>
      </c>
      <c r="I17" s="10">
        <f t="shared" si="14"/>
        <v>1994.2</v>
      </c>
      <c r="J17" s="10">
        <v>2414.2</v>
      </c>
      <c r="K17" s="9"/>
      <c r="L17" s="10">
        <f t="shared" si="15"/>
        <v>0</v>
      </c>
      <c r="M17" s="10">
        <f t="shared" si="16"/>
        <v>0</v>
      </c>
      <c r="N17" s="10"/>
      <c r="O17" s="9"/>
      <c r="P17" s="10">
        <f t="shared" si="17"/>
        <v>0</v>
      </c>
      <c r="Q17" s="10">
        <f t="shared" si="18"/>
        <v>0</v>
      </c>
      <c r="R17" s="10"/>
      <c r="S17" s="10">
        <f t="shared" si="19"/>
        <v>520</v>
      </c>
      <c r="T17" s="10">
        <f t="shared" si="20"/>
        <v>2450.3</v>
      </c>
      <c r="U17" s="10">
        <f t="shared" si="21"/>
        <v>2970.3</v>
      </c>
    </row>
    <row r="18" s="1" customFormat="1" ht="32" customHeight="1" spans="1:21">
      <c r="A18" s="7">
        <v>15</v>
      </c>
      <c r="B18" s="8" t="s">
        <v>28</v>
      </c>
      <c r="C18" s="7">
        <v>1</v>
      </c>
      <c r="D18" s="10">
        <f t="shared" si="11"/>
        <v>20</v>
      </c>
      <c r="E18" s="10">
        <f t="shared" si="12"/>
        <v>81</v>
      </c>
      <c r="F18" s="10">
        <v>101</v>
      </c>
      <c r="G18" s="7">
        <v>6</v>
      </c>
      <c r="H18" s="10">
        <f t="shared" si="13"/>
        <v>360</v>
      </c>
      <c r="I18" s="10">
        <f t="shared" si="14"/>
        <v>1492</v>
      </c>
      <c r="J18" s="10">
        <v>1852</v>
      </c>
      <c r="K18" s="9">
        <v>8</v>
      </c>
      <c r="L18" s="10">
        <f t="shared" si="15"/>
        <v>960</v>
      </c>
      <c r="M18" s="10">
        <f t="shared" si="16"/>
        <v>4341</v>
      </c>
      <c r="N18" s="10">
        <v>5301</v>
      </c>
      <c r="O18" s="9"/>
      <c r="P18" s="10">
        <f t="shared" si="17"/>
        <v>0</v>
      </c>
      <c r="Q18" s="10">
        <f t="shared" si="18"/>
        <v>0</v>
      </c>
      <c r="R18" s="10"/>
      <c r="S18" s="10">
        <f t="shared" si="19"/>
        <v>1340</v>
      </c>
      <c r="T18" s="10">
        <f t="shared" si="20"/>
        <v>5914</v>
      </c>
      <c r="U18" s="10">
        <f t="shared" si="21"/>
        <v>7254</v>
      </c>
    </row>
    <row r="19" s="1" customFormat="1" ht="32" customHeight="1" spans="1:21">
      <c r="A19" s="7">
        <v>16</v>
      </c>
      <c r="B19" s="8" t="s">
        <v>29</v>
      </c>
      <c r="C19" s="7"/>
      <c r="D19" s="10">
        <f t="shared" si="11"/>
        <v>0</v>
      </c>
      <c r="E19" s="10">
        <f t="shared" si="12"/>
        <v>0</v>
      </c>
      <c r="F19" s="10"/>
      <c r="G19" s="7"/>
      <c r="H19" s="10">
        <f t="shared" si="13"/>
        <v>0</v>
      </c>
      <c r="I19" s="10">
        <f t="shared" si="14"/>
        <v>0</v>
      </c>
      <c r="J19" s="10"/>
      <c r="K19" s="9"/>
      <c r="L19" s="10">
        <f t="shared" si="15"/>
        <v>0</v>
      </c>
      <c r="M19" s="10">
        <f t="shared" si="16"/>
        <v>0</v>
      </c>
      <c r="N19" s="10"/>
      <c r="O19" s="9"/>
      <c r="P19" s="10">
        <f t="shared" si="17"/>
        <v>0</v>
      </c>
      <c r="Q19" s="10">
        <f t="shared" si="18"/>
        <v>0</v>
      </c>
      <c r="R19" s="10"/>
      <c r="S19" s="10">
        <f t="shared" si="19"/>
        <v>0</v>
      </c>
      <c r="T19" s="10">
        <f t="shared" si="20"/>
        <v>0</v>
      </c>
      <c r="U19" s="10">
        <f t="shared" si="21"/>
        <v>0</v>
      </c>
    </row>
    <row r="20" s="1" customFormat="1" ht="32" customHeight="1" spans="1:21">
      <c r="A20" s="7">
        <v>17</v>
      </c>
      <c r="B20" s="8" t="s">
        <v>30</v>
      </c>
      <c r="C20" s="7"/>
      <c r="D20" s="10">
        <f t="shared" si="11"/>
        <v>0</v>
      </c>
      <c r="E20" s="10">
        <f t="shared" si="12"/>
        <v>0</v>
      </c>
      <c r="F20" s="10"/>
      <c r="G20" s="7"/>
      <c r="H20" s="10">
        <f t="shared" si="13"/>
        <v>0</v>
      </c>
      <c r="I20" s="10">
        <f t="shared" si="14"/>
        <v>0</v>
      </c>
      <c r="J20" s="10"/>
      <c r="K20" s="9">
        <v>1</v>
      </c>
      <c r="L20" s="10">
        <f t="shared" si="15"/>
        <v>120</v>
      </c>
      <c r="M20" s="10">
        <f t="shared" si="16"/>
        <v>517.5</v>
      </c>
      <c r="N20" s="10">
        <v>637.5</v>
      </c>
      <c r="O20" s="9"/>
      <c r="P20" s="10">
        <f t="shared" si="17"/>
        <v>0</v>
      </c>
      <c r="Q20" s="10">
        <f t="shared" si="18"/>
        <v>0</v>
      </c>
      <c r="R20" s="10"/>
      <c r="S20" s="10">
        <f t="shared" si="19"/>
        <v>120</v>
      </c>
      <c r="T20" s="10">
        <f t="shared" si="20"/>
        <v>517.5</v>
      </c>
      <c r="U20" s="10">
        <f t="shared" si="21"/>
        <v>637.5</v>
      </c>
    </row>
    <row r="21" s="1" customFormat="1" ht="32" customHeight="1" spans="1:21">
      <c r="A21" s="7">
        <v>18</v>
      </c>
      <c r="B21" s="8" t="s">
        <v>31</v>
      </c>
      <c r="C21" s="7"/>
      <c r="D21" s="10">
        <f t="shared" si="11"/>
        <v>0</v>
      </c>
      <c r="E21" s="10">
        <f t="shared" si="12"/>
        <v>0</v>
      </c>
      <c r="F21" s="10"/>
      <c r="G21" s="7"/>
      <c r="H21" s="10">
        <f t="shared" si="13"/>
        <v>0</v>
      </c>
      <c r="I21" s="10">
        <f t="shared" si="14"/>
        <v>0</v>
      </c>
      <c r="J21" s="10"/>
      <c r="K21" s="9"/>
      <c r="L21" s="10">
        <f t="shared" si="15"/>
        <v>0</v>
      </c>
      <c r="M21" s="10">
        <f t="shared" si="16"/>
        <v>0</v>
      </c>
      <c r="N21" s="10"/>
      <c r="O21" s="9"/>
      <c r="P21" s="10">
        <f t="shared" si="17"/>
        <v>0</v>
      </c>
      <c r="Q21" s="10">
        <f t="shared" si="18"/>
        <v>0</v>
      </c>
      <c r="R21" s="10"/>
      <c r="S21" s="10">
        <f t="shared" si="19"/>
        <v>0</v>
      </c>
      <c r="T21" s="10">
        <f t="shared" si="20"/>
        <v>0</v>
      </c>
      <c r="U21" s="10">
        <f t="shared" si="21"/>
        <v>0</v>
      </c>
    </row>
    <row r="22" s="1" customFormat="1" ht="32" customHeight="1" spans="1:21">
      <c r="A22" s="7">
        <v>19</v>
      </c>
      <c r="B22" s="8" t="s">
        <v>32</v>
      </c>
      <c r="C22" s="7">
        <v>116</v>
      </c>
      <c r="D22" s="10">
        <f t="shared" ref="D22:D28" si="22">C22*20</f>
        <v>2320</v>
      </c>
      <c r="E22" s="10">
        <f t="shared" ref="E22:E28" si="23">F22-D22</f>
        <v>9674.64</v>
      </c>
      <c r="F22" s="10">
        <v>11994.64</v>
      </c>
      <c r="G22" s="7">
        <v>203</v>
      </c>
      <c r="H22" s="10">
        <f t="shared" ref="H22:H28" si="24">G22*60</f>
        <v>12180</v>
      </c>
      <c r="I22" s="10">
        <f t="shared" ref="I22:I28" si="25">J22-H22</f>
        <v>49823.36</v>
      </c>
      <c r="J22" s="10">
        <v>62003.36</v>
      </c>
      <c r="K22" s="9">
        <v>136</v>
      </c>
      <c r="L22" s="10">
        <f t="shared" ref="L22:L27" si="26">K22*120</f>
        <v>16320</v>
      </c>
      <c r="M22" s="10">
        <f t="shared" ref="M22:M27" si="27">N22-L22</f>
        <v>66112.4</v>
      </c>
      <c r="N22" s="10">
        <v>82432.4</v>
      </c>
      <c r="O22" s="9"/>
      <c r="P22" s="10">
        <f t="shared" ref="P22:P27" si="28">O22*200</f>
        <v>0</v>
      </c>
      <c r="Q22" s="10">
        <f t="shared" ref="Q22:Q27" si="29">R22-P22</f>
        <v>0</v>
      </c>
      <c r="R22" s="10"/>
      <c r="S22" s="10">
        <f t="shared" ref="S22:S27" si="30">P22+L22+H22+D22</f>
        <v>30820</v>
      </c>
      <c r="T22" s="10">
        <f t="shared" ref="T22:T27" si="31">Q22+M22+I22+E22</f>
        <v>125610.4</v>
      </c>
      <c r="U22" s="10">
        <f t="shared" ref="U22:U27" si="32">R22+N22+J22+F22</f>
        <v>156430.4</v>
      </c>
    </row>
    <row r="23" s="1" customFormat="1" ht="32" customHeight="1" spans="1:21">
      <c r="A23" s="7">
        <v>20</v>
      </c>
      <c r="B23" s="8" t="s">
        <v>33</v>
      </c>
      <c r="C23" s="7">
        <v>1</v>
      </c>
      <c r="D23" s="10">
        <f t="shared" si="22"/>
        <v>20</v>
      </c>
      <c r="E23" s="10">
        <f t="shared" si="23"/>
        <v>80</v>
      </c>
      <c r="F23" s="10">
        <v>100</v>
      </c>
      <c r="G23" s="7">
        <v>6</v>
      </c>
      <c r="H23" s="10">
        <f t="shared" si="24"/>
        <v>360</v>
      </c>
      <c r="I23" s="10">
        <f t="shared" si="25"/>
        <v>1440</v>
      </c>
      <c r="J23" s="10">
        <v>1800</v>
      </c>
      <c r="K23" s="9">
        <v>7</v>
      </c>
      <c r="L23" s="10">
        <f t="shared" si="26"/>
        <v>840</v>
      </c>
      <c r="M23" s="10">
        <f t="shared" si="27"/>
        <v>3361</v>
      </c>
      <c r="N23" s="10">
        <v>4201</v>
      </c>
      <c r="O23" s="9"/>
      <c r="P23" s="10">
        <f t="shared" si="28"/>
        <v>0</v>
      </c>
      <c r="Q23" s="10">
        <f t="shared" si="29"/>
        <v>0</v>
      </c>
      <c r="R23" s="10"/>
      <c r="S23" s="10">
        <f t="shared" si="30"/>
        <v>1220</v>
      </c>
      <c r="T23" s="10">
        <f t="shared" si="31"/>
        <v>4881</v>
      </c>
      <c r="U23" s="10">
        <f t="shared" si="32"/>
        <v>6101</v>
      </c>
    </row>
    <row r="24" s="1" customFormat="1" ht="32" customHeight="1" spans="1:21">
      <c r="A24" s="7">
        <v>21</v>
      </c>
      <c r="B24" s="8" t="s">
        <v>34</v>
      </c>
      <c r="C24" s="7">
        <v>5</v>
      </c>
      <c r="D24" s="10">
        <f t="shared" si="22"/>
        <v>100</v>
      </c>
      <c r="E24" s="10">
        <f t="shared" si="23"/>
        <v>484.7</v>
      </c>
      <c r="F24" s="10">
        <v>584.7</v>
      </c>
      <c r="G24" s="7"/>
      <c r="H24" s="10">
        <f t="shared" si="24"/>
        <v>0</v>
      </c>
      <c r="I24" s="10">
        <f t="shared" si="25"/>
        <v>0</v>
      </c>
      <c r="J24" s="10"/>
      <c r="K24" s="9"/>
      <c r="L24" s="10">
        <f t="shared" si="26"/>
        <v>0</v>
      </c>
      <c r="M24" s="10">
        <f t="shared" si="27"/>
        <v>0</v>
      </c>
      <c r="N24" s="10"/>
      <c r="O24" s="9"/>
      <c r="P24" s="10">
        <f t="shared" si="28"/>
        <v>0</v>
      </c>
      <c r="Q24" s="10">
        <f t="shared" si="29"/>
        <v>0</v>
      </c>
      <c r="R24" s="10"/>
      <c r="S24" s="10">
        <f t="shared" si="30"/>
        <v>100</v>
      </c>
      <c r="T24" s="10">
        <f t="shared" si="31"/>
        <v>484.7</v>
      </c>
      <c r="U24" s="10">
        <f t="shared" si="32"/>
        <v>584.7</v>
      </c>
    </row>
    <row r="25" s="1" customFormat="1" ht="32" customHeight="1" spans="1:21">
      <c r="A25" s="7">
        <v>22</v>
      </c>
      <c r="B25" s="8" t="s">
        <v>35</v>
      </c>
      <c r="C25" s="7">
        <v>4</v>
      </c>
      <c r="D25" s="10">
        <f t="shared" si="22"/>
        <v>80</v>
      </c>
      <c r="E25" s="10">
        <f t="shared" si="23"/>
        <v>420</v>
      </c>
      <c r="F25" s="10">
        <v>500</v>
      </c>
      <c r="G25" s="7">
        <v>11</v>
      </c>
      <c r="H25" s="10">
        <f t="shared" si="24"/>
        <v>660</v>
      </c>
      <c r="I25" s="10">
        <f t="shared" si="25"/>
        <v>3060</v>
      </c>
      <c r="J25" s="10">
        <v>3720</v>
      </c>
      <c r="K25" s="9">
        <v>11</v>
      </c>
      <c r="L25" s="10">
        <f t="shared" si="26"/>
        <v>1320</v>
      </c>
      <c r="M25" s="10">
        <f t="shared" si="27"/>
        <v>5420</v>
      </c>
      <c r="N25" s="10">
        <v>6740</v>
      </c>
      <c r="O25" s="9"/>
      <c r="P25" s="10">
        <f t="shared" si="28"/>
        <v>0</v>
      </c>
      <c r="Q25" s="10">
        <f t="shared" si="29"/>
        <v>0</v>
      </c>
      <c r="R25" s="10"/>
      <c r="S25" s="10">
        <f t="shared" si="30"/>
        <v>2060</v>
      </c>
      <c r="T25" s="10">
        <f t="shared" si="31"/>
        <v>8900</v>
      </c>
      <c r="U25" s="10">
        <f t="shared" si="32"/>
        <v>10960</v>
      </c>
    </row>
    <row r="26" s="1" customFormat="1" ht="32" customHeight="1" spans="1:21">
      <c r="A26" s="7">
        <v>23</v>
      </c>
      <c r="B26" s="8" t="s">
        <v>36</v>
      </c>
      <c r="C26" s="7">
        <v>1</v>
      </c>
      <c r="D26" s="10">
        <f t="shared" si="22"/>
        <v>20</v>
      </c>
      <c r="E26" s="10">
        <f t="shared" si="23"/>
        <v>101</v>
      </c>
      <c r="F26" s="10">
        <v>121</v>
      </c>
      <c r="G26" s="7">
        <v>10</v>
      </c>
      <c r="H26" s="10">
        <f t="shared" si="24"/>
        <v>600</v>
      </c>
      <c r="I26" s="10">
        <f t="shared" si="25"/>
        <v>2663.8</v>
      </c>
      <c r="J26" s="10">
        <v>3263.8</v>
      </c>
      <c r="K26" s="9">
        <v>11</v>
      </c>
      <c r="L26" s="10">
        <f t="shared" si="26"/>
        <v>1320</v>
      </c>
      <c r="M26" s="10">
        <f t="shared" si="27"/>
        <v>6080.2</v>
      </c>
      <c r="N26" s="10">
        <v>7400.2</v>
      </c>
      <c r="O26" s="9"/>
      <c r="P26" s="10">
        <f t="shared" si="28"/>
        <v>0</v>
      </c>
      <c r="Q26" s="10">
        <f t="shared" si="29"/>
        <v>0</v>
      </c>
      <c r="R26" s="10"/>
      <c r="S26" s="10">
        <f t="shared" si="30"/>
        <v>1940</v>
      </c>
      <c r="T26" s="10">
        <f t="shared" si="31"/>
        <v>8845</v>
      </c>
      <c r="U26" s="10">
        <f t="shared" si="32"/>
        <v>10785</v>
      </c>
    </row>
    <row r="27" s="1" customFormat="1" ht="32" customHeight="1" spans="1:21">
      <c r="A27" s="7">
        <v>24</v>
      </c>
      <c r="B27" s="8" t="s">
        <v>37</v>
      </c>
      <c r="C27" s="7">
        <v>2</v>
      </c>
      <c r="D27" s="10">
        <f t="shared" si="22"/>
        <v>40</v>
      </c>
      <c r="E27" s="10">
        <f t="shared" si="23"/>
        <v>160</v>
      </c>
      <c r="F27" s="10">
        <v>200</v>
      </c>
      <c r="G27" s="7">
        <v>12</v>
      </c>
      <c r="H27" s="10">
        <f t="shared" si="24"/>
        <v>720</v>
      </c>
      <c r="I27" s="10">
        <f t="shared" si="25"/>
        <v>3226</v>
      </c>
      <c r="J27" s="10">
        <v>3946</v>
      </c>
      <c r="K27" s="9">
        <v>3</v>
      </c>
      <c r="L27" s="10">
        <f t="shared" si="26"/>
        <v>360</v>
      </c>
      <c r="M27" s="10">
        <f t="shared" si="27"/>
        <v>1740</v>
      </c>
      <c r="N27" s="10">
        <v>2100</v>
      </c>
      <c r="O27" s="9"/>
      <c r="P27" s="10">
        <f t="shared" si="28"/>
        <v>0</v>
      </c>
      <c r="Q27" s="10">
        <f t="shared" si="29"/>
        <v>0</v>
      </c>
      <c r="R27" s="10"/>
      <c r="S27" s="10">
        <f t="shared" si="30"/>
        <v>1120</v>
      </c>
      <c r="T27" s="10">
        <f t="shared" si="31"/>
        <v>5126</v>
      </c>
      <c r="U27" s="10">
        <f t="shared" si="32"/>
        <v>6246</v>
      </c>
    </row>
    <row r="28" s="1" customFormat="1" ht="32" customHeight="1" spans="1:21">
      <c r="A28" s="15" t="s">
        <v>38</v>
      </c>
      <c r="B28" s="16"/>
      <c r="C28" s="7">
        <f>SUM(C4:C27)</f>
        <v>1694</v>
      </c>
      <c r="D28" s="17">
        <f t="shared" ref="D28:U28" si="33">SUM(D4:D27)</f>
        <v>33880</v>
      </c>
      <c r="E28" s="17">
        <f t="shared" si="33"/>
        <v>145606.47</v>
      </c>
      <c r="F28" s="17">
        <f t="shared" si="33"/>
        <v>179486.47</v>
      </c>
      <c r="G28" s="7">
        <f t="shared" si="33"/>
        <v>1867</v>
      </c>
      <c r="H28" s="17">
        <f t="shared" si="33"/>
        <v>112020</v>
      </c>
      <c r="I28" s="17">
        <f t="shared" si="33"/>
        <v>466439.38</v>
      </c>
      <c r="J28" s="17">
        <f t="shared" si="33"/>
        <v>578459.38</v>
      </c>
      <c r="K28" s="7">
        <f t="shared" si="33"/>
        <v>1498</v>
      </c>
      <c r="L28" s="17">
        <f t="shared" si="33"/>
        <v>179760</v>
      </c>
      <c r="M28" s="17">
        <f t="shared" si="33"/>
        <v>729279.63</v>
      </c>
      <c r="N28" s="17">
        <f t="shared" si="33"/>
        <v>909039.63</v>
      </c>
      <c r="O28" s="7">
        <f t="shared" si="33"/>
        <v>388</v>
      </c>
      <c r="P28" s="17">
        <f t="shared" si="33"/>
        <v>77600</v>
      </c>
      <c r="Q28" s="17">
        <f t="shared" si="33"/>
        <v>310400</v>
      </c>
      <c r="R28" s="17">
        <f t="shared" si="33"/>
        <v>388000</v>
      </c>
      <c r="S28" s="17">
        <f t="shared" si="33"/>
        <v>403260</v>
      </c>
      <c r="T28" s="17">
        <f t="shared" si="33"/>
        <v>1651725.48</v>
      </c>
      <c r="U28" s="17">
        <f t="shared" si="33"/>
        <v>2054985.48</v>
      </c>
    </row>
  </sheetData>
  <mergeCells count="11">
    <mergeCell ref="A1:U1"/>
    <mergeCell ref="C2:F2"/>
    <mergeCell ref="G2:J2"/>
    <mergeCell ref="K2:N2"/>
    <mergeCell ref="O2:R2"/>
    <mergeCell ref="A28:B28"/>
    <mergeCell ref="A2:A3"/>
    <mergeCell ref="B2:B3"/>
    <mergeCell ref="S2:S3"/>
    <mergeCell ref="T2:T3"/>
    <mergeCell ref="U2:U3"/>
  </mergeCells>
  <pageMargins left="0.75" right="0.75" top="1" bottom="1" header="0.5" footer="0.5"/>
  <pageSetup paperSize="9" scale="4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28"/>
  <sheetViews>
    <sheetView zoomScale="70" zoomScaleNormal="70" topLeftCell="A2" workbookViewId="0">
      <selection activeCell="A28" sqref="$A28:$XFD28"/>
    </sheetView>
  </sheetViews>
  <sheetFormatPr defaultColWidth="9" defaultRowHeight="13.5"/>
  <cols>
    <col min="1" max="1" width="5.125" style="2" customWidth="1"/>
    <col min="2" max="2" width="32.7666666666667" style="3" customWidth="1"/>
    <col min="3" max="3" width="10.625" style="1" customWidth="1"/>
    <col min="4" max="6" width="16.625" style="4" customWidth="1"/>
    <col min="7" max="7" width="10.625" style="1" customWidth="1"/>
    <col min="8" max="10" width="16.625" style="4" customWidth="1"/>
    <col min="11" max="11" width="10.625" style="4" customWidth="1"/>
    <col min="12" max="14" width="16.625" style="4" customWidth="1"/>
    <col min="15" max="15" width="10.625" style="5" customWidth="1"/>
    <col min="16" max="18" width="16.625" style="4" customWidth="1"/>
    <col min="19" max="19" width="13.75" style="4"/>
    <col min="20" max="21" width="14.875" style="4"/>
    <col min="22" max="16384" width="9" style="1"/>
  </cols>
  <sheetData>
    <row r="1" s="1" customFormat="1" ht="52" customHeight="1" spans="1:21">
      <c r="A1" s="6" t="s">
        <v>40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18"/>
      <c r="P1" s="6"/>
      <c r="Q1" s="6"/>
      <c r="R1" s="6"/>
      <c r="S1" s="6"/>
      <c r="T1" s="6"/>
      <c r="U1" s="6"/>
    </row>
    <row r="2" s="1" customFormat="1" ht="52" customHeight="1" spans="1:21">
      <c r="A2" s="7" t="s">
        <v>1</v>
      </c>
      <c r="B2" s="8" t="s">
        <v>2</v>
      </c>
      <c r="C2" s="7" t="s">
        <v>3</v>
      </c>
      <c r="D2" s="7"/>
      <c r="E2" s="7"/>
      <c r="F2" s="7"/>
      <c r="G2" s="7" t="s">
        <v>4</v>
      </c>
      <c r="H2" s="7"/>
      <c r="I2" s="7"/>
      <c r="J2" s="7"/>
      <c r="K2" s="7" t="s">
        <v>5</v>
      </c>
      <c r="L2" s="7"/>
      <c r="M2" s="7"/>
      <c r="N2" s="7"/>
      <c r="O2" s="9" t="s">
        <v>6</v>
      </c>
      <c r="P2" s="7"/>
      <c r="Q2" s="7"/>
      <c r="R2" s="7"/>
      <c r="S2" s="11" t="s">
        <v>7</v>
      </c>
      <c r="T2" s="11" t="s">
        <v>8</v>
      </c>
      <c r="U2" s="11" t="s">
        <v>9</v>
      </c>
    </row>
    <row r="3" s="1" customFormat="1" ht="52" customHeight="1" spans="1:21">
      <c r="A3" s="7"/>
      <c r="B3" s="8"/>
      <c r="C3" s="9" t="s">
        <v>10</v>
      </c>
      <c r="D3" s="10" t="s">
        <v>11</v>
      </c>
      <c r="E3" s="11" t="s">
        <v>12</v>
      </c>
      <c r="F3" s="11" t="s">
        <v>13</v>
      </c>
      <c r="G3" s="9" t="s">
        <v>10</v>
      </c>
      <c r="H3" s="10" t="s">
        <v>11</v>
      </c>
      <c r="I3" s="11" t="s">
        <v>12</v>
      </c>
      <c r="J3" s="11" t="s">
        <v>13</v>
      </c>
      <c r="K3" s="9" t="s">
        <v>10</v>
      </c>
      <c r="L3" s="10" t="s">
        <v>11</v>
      </c>
      <c r="M3" s="11" t="s">
        <v>12</v>
      </c>
      <c r="N3" s="11" t="s">
        <v>13</v>
      </c>
      <c r="O3" s="9" t="s">
        <v>10</v>
      </c>
      <c r="P3" s="10" t="s">
        <v>11</v>
      </c>
      <c r="Q3" s="11" t="s">
        <v>12</v>
      </c>
      <c r="R3" s="11" t="s">
        <v>13</v>
      </c>
      <c r="S3" s="11"/>
      <c r="T3" s="11"/>
      <c r="U3" s="11"/>
    </row>
    <row r="4" s="1" customFormat="1" ht="32" customHeight="1" spans="1:21">
      <c r="A4" s="7">
        <v>1</v>
      </c>
      <c r="B4" s="12" t="s">
        <v>14</v>
      </c>
      <c r="C4" s="7">
        <v>1538</v>
      </c>
      <c r="D4" s="10">
        <f>C4*20</f>
        <v>30760</v>
      </c>
      <c r="E4" s="10">
        <f>F4-D4</f>
        <v>134536.42</v>
      </c>
      <c r="F4" s="10">
        <v>165296.42</v>
      </c>
      <c r="G4" s="7">
        <v>593</v>
      </c>
      <c r="H4" s="10">
        <f>G4*60</f>
        <v>35580</v>
      </c>
      <c r="I4" s="10">
        <f t="shared" ref="I4:I11" si="0">J4-H4</f>
        <v>145523.44</v>
      </c>
      <c r="J4" s="10">
        <v>181103.44</v>
      </c>
      <c r="K4" s="9">
        <v>367</v>
      </c>
      <c r="L4" s="10">
        <f>K4*120</f>
        <v>44040</v>
      </c>
      <c r="M4" s="10">
        <f t="shared" ref="M4:M11" si="1">N4-L4</f>
        <v>176160</v>
      </c>
      <c r="N4" s="10">
        <v>220200</v>
      </c>
      <c r="O4" s="9">
        <v>12</v>
      </c>
      <c r="P4" s="10">
        <f>O4*200</f>
        <v>2400</v>
      </c>
      <c r="Q4" s="10">
        <f t="shared" ref="Q4:Q11" si="2">R4-P4</f>
        <v>9600</v>
      </c>
      <c r="R4" s="10">
        <v>12000</v>
      </c>
      <c r="S4" s="10">
        <f>P4+L4+H4+D4</f>
        <v>112780</v>
      </c>
      <c r="T4" s="10">
        <f>Q4+M4+I4+E4</f>
        <v>465819.86</v>
      </c>
      <c r="U4" s="10">
        <f>R4+N4+J4+F4</f>
        <v>578599.86</v>
      </c>
    </row>
    <row r="5" s="1" customFormat="1" ht="32" customHeight="1" spans="1:21">
      <c r="A5" s="7">
        <v>2</v>
      </c>
      <c r="B5" s="8" t="s">
        <v>15</v>
      </c>
      <c r="C5" s="9">
        <v>87</v>
      </c>
      <c r="D5" s="10">
        <f t="shared" ref="D5:D12" si="3">C5*20</f>
        <v>1740</v>
      </c>
      <c r="E5" s="10">
        <f>F5-D5</f>
        <v>10701</v>
      </c>
      <c r="F5" s="10">
        <v>12441</v>
      </c>
      <c r="G5" s="7">
        <v>59</v>
      </c>
      <c r="H5" s="10">
        <f t="shared" ref="H5:H12" si="4">G5*60</f>
        <v>3540</v>
      </c>
      <c r="I5" s="10">
        <f t="shared" si="0"/>
        <v>17417</v>
      </c>
      <c r="J5" s="10">
        <v>20957</v>
      </c>
      <c r="K5" s="9"/>
      <c r="L5" s="10">
        <f t="shared" ref="L5:L12" si="5">K5*120</f>
        <v>0</v>
      </c>
      <c r="M5" s="10">
        <f t="shared" si="1"/>
        <v>0</v>
      </c>
      <c r="N5" s="10"/>
      <c r="O5" s="9"/>
      <c r="P5" s="10">
        <f t="shared" ref="P5:P12" si="6">O5*200</f>
        <v>0</v>
      </c>
      <c r="Q5" s="10">
        <f t="shared" si="2"/>
        <v>0</v>
      </c>
      <c r="R5" s="10"/>
      <c r="S5" s="10">
        <f t="shared" ref="S5:S12" si="7">P5+L5+H5+D5</f>
        <v>5280</v>
      </c>
      <c r="T5" s="10">
        <f t="shared" ref="T5:T12" si="8">Q5+M5+I5+E5</f>
        <v>28118</v>
      </c>
      <c r="U5" s="10">
        <f t="shared" ref="U5:U12" si="9">R5+N5+J5+F5</f>
        <v>33398</v>
      </c>
    </row>
    <row r="6" s="1" customFormat="1" ht="32" customHeight="1" spans="1:21">
      <c r="A6" s="7">
        <v>3</v>
      </c>
      <c r="B6" s="8" t="s">
        <v>16</v>
      </c>
      <c r="C6" s="7">
        <v>6</v>
      </c>
      <c r="D6" s="10">
        <f t="shared" si="3"/>
        <v>120</v>
      </c>
      <c r="E6" s="10">
        <f t="shared" ref="E6:E12" si="10">F6-D6</f>
        <v>798.7</v>
      </c>
      <c r="F6" s="10">
        <v>918.7</v>
      </c>
      <c r="G6" s="7"/>
      <c r="H6" s="10">
        <f t="shared" si="4"/>
        <v>0</v>
      </c>
      <c r="I6" s="10">
        <f t="shared" si="0"/>
        <v>0</v>
      </c>
      <c r="J6" s="10"/>
      <c r="K6" s="9"/>
      <c r="L6" s="10">
        <f t="shared" si="5"/>
        <v>0</v>
      </c>
      <c r="M6" s="10">
        <f t="shared" si="1"/>
        <v>0</v>
      </c>
      <c r="N6" s="10"/>
      <c r="O6" s="9"/>
      <c r="P6" s="10">
        <f t="shared" si="6"/>
        <v>0</v>
      </c>
      <c r="Q6" s="10">
        <f t="shared" si="2"/>
        <v>0</v>
      </c>
      <c r="R6" s="10"/>
      <c r="S6" s="10">
        <f t="shared" si="7"/>
        <v>120</v>
      </c>
      <c r="T6" s="10">
        <f t="shared" si="8"/>
        <v>798.7</v>
      </c>
      <c r="U6" s="10">
        <f t="shared" si="9"/>
        <v>918.7</v>
      </c>
    </row>
    <row r="7" s="1" customFormat="1" ht="32" customHeight="1" spans="1:21">
      <c r="A7" s="7">
        <v>4</v>
      </c>
      <c r="B7" s="8" t="s">
        <v>17</v>
      </c>
      <c r="C7" s="7"/>
      <c r="D7" s="10">
        <f t="shared" si="3"/>
        <v>0</v>
      </c>
      <c r="E7" s="10">
        <f t="shared" si="10"/>
        <v>0</v>
      </c>
      <c r="F7" s="10"/>
      <c r="G7" s="7"/>
      <c r="H7" s="10">
        <f t="shared" si="4"/>
        <v>0</v>
      </c>
      <c r="I7" s="10">
        <f t="shared" si="0"/>
        <v>0</v>
      </c>
      <c r="J7" s="10"/>
      <c r="K7" s="9"/>
      <c r="L7" s="10">
        <f t="shared" si="5"/>
        <v>0</v>
      </c>
      <c r="M7" s="10">
        <f t="shared" si="1"/>
        <v>0</v>
      </c>
      <c r="N7" s="10"/>
      <c r="O7" s="9"/>
      <c r="P7" s="10">
        <f t="shared" si="6"/>
        <v>0</v>
      </c>
      <c r="Q7" s="10">
        <f t="shared" si="2"/>
        <v>0</v>
      </c>
      <c r="R7" s="10"/>
      <c r="S7" s="10">
        <f t="shared" si="7"/>
        <v>0</v>
      </c>
      <c r="T7" s="10">
        <f t="shared" si="8"/>
        <v>0</v>
      </c>
      <c r="U7" s="10">
        <f t="shared" si="9"/>
        <v>0</v>
      </c>
    </row>
    <row r="8" s="1" customFormat="1" ht="32" customHeight="1" spans="1:21">
      <c r="A8" s="7">
        <v>5</v>
      </c>
      <c r="B8" s="8" t="s">
        <v>18</v>
      </c>
      <c r="C8" s="7">
        <v>71</v>
      </c>
      <c r="D8" s="10">
        <f t="shared" si="3"/>
        <v>1420</v>
      </c>
      <c r="E8" s="10">
        <f t="shared" si="10"/>
        <v>8487.8</v>
      </c>
      <c r="F8" s="10">
        <v>9907.8</v>
      </c>
      <c r="G8" s="7">
        <v>13</v>
      </c>
      <c r="H8" s="10">
        <f t="shared" si="4"/>
        <v>780</v>
      </c>
      <c r="I8" s="10">
        <f t="shared" si="0"/>
        <v>3728.1</v>
      </c>
      <c r="J8" s="10">
        <v>4508.1</v>
      </c>
      <c r="K8" s="9"/>
      <c r="L8" s="10">
        <f t="shared" si="5"/>
        <v>0</v>
      </c>
      <c r="M8" s="10">
        <f t="shared" si="1"/>
        <v>0</v>
      </c>
      <c r="N8" s="10"/>
      <c r="O8" s="9"/>
      <c r="P8" s="10">
        <f t="shared" si="6"/>
        <v>0</v>
      </c>
      <c r="Q8" s="10">
        <f t="shared" si="2"/>
        <v>0</v>
      </c>
      <c r="R8" s="10"/>
      <c r="S8" s="10">
        <f t="shared" si="7"/>
        <v>2200</v>
      </c>
      <c r="T8" s="10">
        <f t="shared" si="8"/>
        <v>12215.9</v>
      </c>
      <c r="U8" s="10">
        <f t="shared" si="9"/>
        <v>14415.9</v>
      </c>
    </row>
    <row r="9" s="1" customFormat="1" ht="32" customHeight="1" spans="1:21">
      <c r="A9" s="7">
        <v>6</v>
      </c>
      <c r="B9" s="8" t="s">
        <v>19</v>
      </c>
      <c r="C9" s="7">
        <v>13</v>
      </c>
      <c r="D9" s="10">
        <f t="shared" si="3"/>
        <v>260</v>
      </c>
      <c r="E9" s="10">
        <f t="shared" si="10"/>
        <v>1070.3</v>
      </c>
      <c r="F9" s="10">
        <v>1330.3</v>
      </c>
      <c r="G9" s="7">
        <v>1</v>
      </c>
      <c r="H9" s="10">
        <f t="shared" si="4"/>
        <v>60</v>
      </c>
      <c r="I9" s="10">
        <f t="shared" si="0"/>
        <v>240.9</v>
      </c>
      <c r="J9" s="10">
        <v>300.9</v>
      </c>
      <c r="K9" s="9"/>
      <c r="L9" s="10">
        <f t="shared" si="5"/>
        <v>0</v>
      </c>
      <c r="M9" s="10">
        <f t="shared" si="1"/>
        <v>0</v>
      </c>
      <c r="N9" s="10"/>
      <c r="O9" s="9"/>
      <c r="P9" s="10">
        <f t="shared" si="6"/>
        <v>0</v>
      </c>
      <c r="Q9" s="10">
        <f t="shared" si="2"/>
        <v>0</v>
      </c>
      <c r="R9" s="10"/>
      <c r="S9" s="10">
        <f t="shared" si="7"/>
        <v>320</v>
      </c>
      <c r="T9" s="10">
        <f t="shared" si="8"/>
        <v>1311.2</v>
      </c>
      <c r="U9" s="10">
        <f t="shared" si="9"/>
        <v>1631.2</v>
      </c>
    </row>
    <row r="10" s="1" customFormat="1" ht="32" customHeight="1" spans="1:21">
      <c r="A10" s="7">
        <v>7</v>
      </c>
      <c r="B10" s="8" t="s">
        <v>20</v>
      </c>
      <c r="C10" s="7">
        <v>1</v>
      </c>
      <c r="D10" s="10">
        <f t="shared" si="3"/>
        <v>20</v>
      </c>
      <c r="E10" s="10">
        <f t="shared" si="10"/>
        <v>85</v>
      </c>
      <c r="F10" s="10">
        <v>105</v>
      </c>
      <c r="G10" s="7">
        <v>2</v>
      </c>
      <c r="H10" s="10">
        <f t="shared" si="4"/>
        <v>120</v>
      </c>
      <c r="I10" s="10">
        <f t="shared" si="0"/>
        <v>491</v>
      </c>
      <c r="J10" s="10">
        <v>611</v>
      </c>
      <c r="K10" s="9"/>
      <c r="L10" s="10">
        <f t="shared" si="5"/>
        <v>0</v>
      </c>
      <c r="M10" s="10">
        <f t="shared" si="1"/>
        <v>0</v>
      </c>
      <c r="N10" s="10"/>
      <c r="O10" s="9"/>
      <c r="P10" s="10">
        <f t="shared" si="6"/>
        <v>0</v>
      </c>
      <c r="Q10" s="10">
        <f t="shared" si="2"/>
        <v>0</v>
      </c>
      <c r="R10" s="10"/>
      <c r="S10" s="10">
        <f t="shared" si="7"/>
        <v>140</v>
      </c>
      <c r="T10" s="10">
        <f t="shared" si="8"/>
        <v>576</v>
      </c>
      <c r="U10" s="10">
        <f t="shared" si="9"/>
        <v>716</v>
      </c>
    </row>
    <row r="11" s="1" customFormat="1" ht="32" customHeight="1" spans="1:21">
      <c r="A11" s="7">
        <v>8</v>
      </c>
      <c r="B11" s="8" t="s">
        <v>21</v>
      </c>
      <c r="C11" s="7">
        <v>9</v>
      </c>
      <c r="D11" s="10">
        <f t="shared" si="3"/>
        <v>180</v>
      </c>
      <c r="E11" s="10">
        <f t="shared" si="10"/>
        <v>867.66</v>
      </c>
      <c r="F11" s="10">
        <v>1047.66</v>
      </c>
      <c r="G11" s="7">
        <v>5</v>
      </c>
      <c r="H11" s="10">
        <f t="shared" si="4"/>
        <v>300</v>
      </c>
      <c r="I11" s="10">
        <f t="shared" si="0"/>
        <v>1220.7</v>
      </c>
      <c r="J11" s="10">
        <v>1520.7</v>
      </c>
      <c r="K11" s="9"/>
      <c r="L11" s="10">
        <f t="shared" si="5"/>
        <v>0</v>
      </c>
      <c r="M11" s="10">
        <f t="shared" si="1"/>
        <v>0</v>
      </c>
      <c r="N11" s="10"/>
      <c r="O11" s="9"/>
      <c r="P11" s="10">
        <f t="shared" si="6"/>
        <v>0</v>
      </c>
      <c r="Q11" s="10">
        <f t="shared" si="2"/>
        <v>0</v>
      </c>
      <c r="R11" s="10"/>
      <c r="S11" s="10">
        <f t="shared" si="7"/>
        <v>480</v>
      </c>
      <c r="T11" s="10">
        <f t="shared" si="8"/>
        <v>2088.36</v>
      </c>
      <c r="U11" s="10">
        <f t="shared" si="9"/>
        <v>2568.36</v>
      </c>
    </row>
    <row r="12" s="1" customFormat="1" ht="32" customHeight="1" spans="1:21">
      <c r="A12" s="7">
        <v>9</v>
      </c>
      <c r="B12" s="8" t="s">
        <v>22</v>
      </c>
      <c r="C12" s="7"/>
      <c r="D12" s="10">
        <f t="shared" ref="D12:D21" si="11">C12*20</f>
        <v>0</v>
      </c>
      <c r="E12" s="10">
        <f t="shared" ref="E12:E21" si="12">F12-D12</f>
        <v>0</v>
      </c>
      <c r="F12" s="10"/>
      <c r="G12" s="7"/>
      <c r="H12" s="10">
        <f t="shared" ref="H12:H21" si="13">G12*60</f>
        <v>0</v>
      </c>
      <c r="I12" s="10">
        <f t="shared" ref="I12:I21" si="14">J12-H12</f>
        <v>0</v>
      </c>
      <c r="J12" s="10"/>
      <c r="K12" s="9"/>
      <c r="L12" s="10">
        <f t="shared" ref="L12:L21" si="15">K12*120</f>
        <v>0</v>
      </c>
      <c r="M12" s="10">
        <f t="shared" ref="M12:M21" si="16">N12-L12</f>
        <v>0</v>
      </c>
      <c r="N12" s="10"/>
      <c r="O12" s="9"/>
      <c r="P12" s="10">
        <f t="shared" ref="P12:P21" si="17">O12*200</f>
        <v>0</v>
      </c>
      <c r="Q12" s="10">
        <f t="shared" ref="Q12:Q21" si="18">R12-P12</f>
        <v>0</v>
      </c>
      <c r="R12" s="10"/>
      <c r="S12" s="10">
        <f t="shared" ref="S12:S21" si="19">P12+L12+H12+D12</f>
        <v>0</v>
      </c>
      <c r="T12" s="10">
        <f t="shared" ref="T12:T21" si="20">Q12+M12+I12+E12</f>
        <v>0</v>
      </c>
      <c r="U12" s="10">
        <f t="shared" ref="U12:U21" si="21">R12+N12+J12+F12</f>
        <v>0</v>
      </c>
    </row>
    <row r="13" s="1" customFormat="1" ht="32" customHeight="1" spans="1:21">
      <c r="A13" s="7">
        <v>10</v>
      </c>
      <c r="B13" s="8" t="s">
        <v>23</v>
      </c>
      <c r="C13" s="7">
        <v>73</v>
      </c>
      <c r="D13" s="10">
        <f t="shared" si="11"/>
        <v>1460</v>
      </c>
      <c r="E13" s="10">
        <f t="shared" si="12"/>
        <v>6794.4</v>
      </c>
      <c r="F13" s="10">
        <v>8254.4</v>
      </c>
      <c r="G13" s="7">
        <v>181</v>
      </c>
      <c r="H13" s="10">
        <f t="shared" si="13"/>
        <v>10860</v>
      </c>
      <c r="I13" s="10">
        <f t="shared" si="14"/>
        <v>43706.7</v>
      </c>
      <c r="J13" s="10">
        <v>54566.7</v>
      </c>
      <c r="K13" s="9">
        <v>55</v>
      </c>
      <c r="L13" s="10">
        <f t="shared" si="15"/>
        <v>6600</v>
      </c>
      <c r="M13" s="10">
        <f t="shared" si="16"/>
        <v>26400</v>
      </c>
      <c r="N13" s="10">
        <v>33000</v>
      </c>
      <c r="O13" s="9"/>
      <c r="P13" s="10">
        <f t="shared" si="17"/>
        <v>0</v>
      </c>
      <c r="Q13" s="10">
        <f t="shared" si="18"/>
        <v>0</v>
      </c>
      <c r="R13" s="10"/>
      <c r="S13" s="10">
        <f t="shared" si="19"/>
        <v>18920</v>
      </c>
      <c r="T13" s="10">
        <f t="shared" si="20"/>
        <v>76901.1</v>
      </c>
      <c r="U13" s="10">
        <f t="shared" si="21"/>
        <v>95821.1</v>
      </c>
    </row>
    <row r="14" s="1" customFormat="1" ht="32" customHeight="1" spans="1:21">
      <c r="A14" s="7">
        <v>11</v>
      </c>
      <c r="B14" s="8" t="s">
        <v>24</v>
      </c>
      <c r="C14" s="7">
        <v>96</v>
      </c>
      <c r="D14" s="10">
        <f t="shared" si="11"/>
        <v>1920</v>
      </c>
      <c r="E14" s="10">
        <f t="shared" si="12"/>
        <v>7680</v>
      </c>
      <c r="F14" s="10">
        <v>9600</v>
      </c>
      <c r="G14" s="7">
        <v>63</v>
      </c>
      <c r="H14" s="10">
        <f t="shared" si="13"/>
        <v>3780</v>
      </c>
      <c r="I14" s="10">
        <f t="shared" si="14"/>
        <v>15120</v>
      </c>
      <c r="J14" s="10">
        <v>18900</v>
      </c>
      <c r="K14" s="9">
        <v>27</v>
      </c>
      <c r="L14" s="10">
        <f t="shared" si="15"/>
        <v>3240</v>
      </c>
      <c r="M14" s="10">
        <f t="shared" si="16"/>
        <v>12960</v>
      </c>
      <c r="N14" s="10">
        <v>16200</v>
      </c>
      <c r="O14" s="9"/>
      <c r="P14" s="10">
        <f t="shared" si="17"/>
        <v>0</v>
      </c>
      <c r="Q14" s="10">
        <f t="shared" si="18"/>
        <v>0</v>
      </c>
      <c r="R14" s="10"/>
      <c r="S14" s="10">
        <f t="shared" si="19"/>
        <v>8940</v>
      </c>
      <c r="T14" s="10">
        <f t="shared" si="20"/>
        <v>35760</v>
      </c>
      <c r="U14" s="10">
        <f t="shared" si="21"/>
        <v>44700</v>
      </c>
    </row>
    <row r="15" s="1" customFormat="1" ht="32" customHeight="1" spans="1:21">
      <c r="A15" s="7">
        <v>12</v>
      </c>
      <c r="B15" s="8" t="s">
        <v>25</v>
      </c>
      <c r="C15" s="7">
        <v>23</v>
      </c>
      <c r="D15" s="10">
        <f t="shared" si="11"/>
        <v>460</v>
      </c>
      <c r="E15" s="10">
        <f t="shared" si="12"/>
        <v>2768.9</v>
      </c>
      <c r="F15" s="10">
        <v>3228.9</v>
      </c>
      <c r="G15" s="7">
        <v>7</v>
      </c>
      <c r="H15" s="10">
        <f t="shared" si="13"/>
        <v>420</v>
      </c>
      <c r="I15" s="10">
        <f t="shared" si="14"/>
        <v>1786.8</v>
      </c>
      <c r="J15" s="10">
        <v>2206.8</v>
      </c>
      <c r="K15" s="9"/>
      <c r="L15" s="10">
        <f t="shared" si="15"/>
        <v>0</v>
      </c>
      <c r="M15" s="10">
        <f t="shared" si="16"/>
        <v>0</v>
      </c>
      <c r="N15" s="10"/>
      <c r="O15" s="9"/>
      <c r="P15" s="10">
        <f t="shared" si="17"/>
        <v>0</v>
      </c>
      <c r="Q15" s="10">
        <f t="shared" si="18"/>
        <v>0</v>
      </c>
      <c r="R15" s="10"/>
      <c r="S15" s="10">
        <f t="shared" si="19"/>
        <v>880</v>
      </c>
      <c r="T15" s="10">
        <f t="shared" si="20"/>
        <v>4555.7</v>
      </c>
      <c r="U15" s="10">
        <f t="shared" si="21"/>
        <v>5435.7</v>
      </c>
    </row>
    <row r="16" s="1" customFormat="1" ht="32" customHeight="1" spans="1:21">
      <c r="A16" s="7">
        <v>13</v>
      </c>
      <c r="B16" s="8" t="s">
        <v>26</v>
      </c>
      <c r="C16" s="7">
        <v>10</v>
      </c>
      <c r="D16" s="10">
        <f t="shared" si="11"/>
        <v>200</v>
      </c>
      <c r="E16" s="10">
        <f t="shared" si="12"/>
        <v>1174.8</v>
      </c>
      <c r="F16" s="10">
        <v>1374.8</v>
      </c>
      <c r="G16" s="7">
        <v>1</v>
      </c>
      <c r="H16" s="10">
        <f t="shared" si="13"/>
        <v>60</v>
      </c>
      <c r="I16" s="10">
        <f t="shared" si="14"/>
        <v>241.4</v>
      </c>
      <c r="J16" s="10">
        <v>301.4</v>
      </c>
      <c r="K16" s="9"/>
      <c r="L16" s="10">
        <f t="shared" si="15"/>
        <v>0</v>
      </c>
      <c r="M16" s="10">
        <f t="shared" si="16"/>
        <v>0</v>
      </c>
      <c r="N16" s="10"/>
      <c r="O16" s="9"/>
      <c r="P16" s="10">
        <f t="shared" si="17"/>
        <v>0</v>
      </c>
      <c r="Q16" s="10">
        <f t="shared" si="18"/>
        <v>0</v>
      </c>
      <c r="R16" s="10"/>
      <c r="S16" s="10">
        <f t="shared" si="19"/>
        <v>260</v>
      </c>
      <c r="T16" s="10">
        <f t="shared" si="20"/>
        <v>1416.2</v>
      </c>
      <c r="U16" s="10">
        <f t="shared" si="21"/>
        <v>1676.2</v>
      </c>
    </row>
    <row r="17" s="1" customFormat="1" ht="32" customHeight="1" spans="1:21">
      <c r="A17" s="7">
        <v>14</v>
      </c>
      <c r="B17" s="8" t="s">
        <v>27</v>
      </c>
      <c r="C17" s="7"/>
      <c r="D17" s="10">
        <f t="shared" si="11"/>
        <v>0</v>
      </c>
      <c r="E17" s="10">
        <f t="shared" si="12"/>
        <v>0</v>
      </c>
      <c r="F17" s="10"/>
      <c r="G17" s="7"/>
      <c r="H17" s="10">
        <f t="shared" si="13"/>
        <v>0</v>
      </c>
      <c r="I17" s="10">
        <f t="shared" si="14"/>
        <v>0</v>
      </c>
      <c r="J17" s="10"/>
      <c r="K17" s="9"/>
      <c r="L17" s="10">
        <f t="shared" si="15"/>
        <v>0</v>
      </c>
      <c r="M17" s="10">
        <f t="shared" si="16"/>
        <v>0</v>
      </c>
      <c r="N17" s="10"/>
      <c r="O17" s="9"/>
      <c r="P17" s="10">
        <f t="shared" si="17"/>
        <v>0</v>
      </c>
      <c r="Q17" s="10">
        <f t="shared" si="18"/>
        <v>0</v>
      </c>
      <c r="R17" s="10"/>
      <c r="S17" s="10">
        <f t="shared" si="19"/>
        <v>0</v>
      </c>
      <c r="T17" s="10">
        <f t="shared" si="20"/>
        <v>0</v>
      </c>
      <c r="U17" s="10">
        <f t="shared" si="21"/>
        <v>0</v>
      </c>
    </row>
    <row r="18" s="1" customFormat="1" ht="32" customHeight="1" spans="1:21">
      <c r="A18" s="7">
        <v>15</v>
      </c>
      <c r="B18" s="8" t="s">
        <v>28</v>
      </c>
      <c r="C18" s="7">
        <v>3</v>
      </c>
      <c r="D18" s="10">
        <f t="shared" si="11"/>
        <v>60</v>
      </c>
      <c r="E18" s="10">
        <f t="shared" si="12"/>
        <v>245</v>
      </c>
      <c r="F18" s="10">
        <v>305</v>
      </c>
      <c r="G18" s="7">
        <v>5</v>
      </c>
      <c r="H18" s="10">
        <f t="shared" si="13"/>
        <v>300</v>
      </c>
      <c r="I18" s="10">
        <f t="shared" si="14"/>
        <v>1248</v>
      </c>
      <c r="J18" s="10">
        <v>1548</v>
      </c>
      <c r="K18" s="9"/>
      <c r="L18" s="10">
        <f t="shared" si="15"/>
        <v>0</v>
      </c>
      <c r="M18" s="10">
        <f t="shared" si="16"/>
        <v>0</v>
      </c>
      <c r="N18" s="10"/>
      <c r="O18" s="9"/>
      <c r="P18" s="10">
        <f t="shared" si="17"/>
        <v>0</v>
      </c>
      <c r="Q18" s="10">
        <f t="shared" si="18"/>
        <v>0</v>
      </c>
      <c r="R18" s="10"/>
      <c r="S18" s="10">
        <f t="shared" si="19"/>
        <v>360</v>
      </c>
      <c r="T18" s="10">
        <f t="shared" si="20"/>
        <v>1493</v>
      </c>
      <c r="U18" s="10">
        <f t="shared" si="21"/>
        <v>1853</v>
      </c>
    </row>
    <row r="19" s="1" customFormat="1" ht="32" customHeight="1" spans="1:21">
      <c r="A19" s="7">
        <v>16</v>
      </c>
      <c r="B19" s="8" t="s">
        <v>29</v>
      </c>
      <c r="C19" s="7">
        <v>2</v>
      </c>
      <c r="D19" s="10">
        <f t="shared" si="11"/>
        <v>40</v>
      </c>
      <c r="E19" s="10">
        <f t="shared" si="12"/>
        <v>249.4</v>
      </c>
      <c r="F19" s="10">
        <v>289.4</v>
      </c>
      <c r="G19" s="7">
        <v>6</v>
      </c>
      <c r="H19" s="10">
        <f t="shared" si="13"/>
        <v>360</v>
      </c>
      <c r="I19" s="10">
        <f t="shared" si="14"/>
        <v>1473</v>
      </c>
      <c r="J19" s="10">
        <v>1833</v>
      </c>
      <c r="K19" s="9"/>
      <c r="L19" s="10">
        <f t="shared" si="15"/>
        <v>0</v>
      </c>
      <c r="M19" s="10">
        <f t="shared" si="16"/>
        <v>0</v>
      </c>
      <c r="N19" s="10"/>
      <c r="O19" s="9"/>
      <c r="P19" s="10">
        <f t="shared" si="17"/>
        <v>0</v>
      </c>
      <c r="Q19" s="10">
        <f t="shared" si="18"/>
        <v>0</v>
      </c>
      <c r="R19" s="10"/>
      <c r="S19" s="10">
        <f t="shared" si="19"/>
        <v>400</v>
      </c>
      <c r="T19" s="10">
        <f t="shared" si="20"/>
        <v>1722.4</v>
      </c>
      <c r="U19" s="10">
        <f t="shared" si="21"/>
        <v>2122.4</v>
      </c>
    </row>
    <row r="20" s="1" customFormat="1" ht="32" customHeight="1" spans="1:21">
      <c r="A20" s="7">
        <v>17</v>
      </c>
      <c r="B20" s="8" t="s">
        <v>30</v>
      </c>
      <c r="C20" s="7">
        <v>4</v>
      </c>
      <c r="D20" s="10">
        <f t="shared" si="11"/>
        <v>80</v>
      </c>
      <c r="E20" s="10">
        <f t="shared" si="12"/>
        <v>354.2</v>
      </c>
      <c r="F20" s="10">
        <v>434.2</v>
      </c>
      <c r="G20" s="7">
        <v>1</v>
      </c>
      <c r="H20" s="10">
        <f t="shared" si="13"/>
        <v>60</v>
      </c>
      <c r="I20" s="10">
        <f t="shared" si="14"/>
        <v>280</v>
      </c>
      <c r="J20" s="10">
        <v>340</v>
      </c>
      <c r="K20" s="9"/>
      <c r="L20" s="10">
        <f t="shared" si="15"/>
        <v>0</v>
      </c>
      <c r="M20" s="10">
        <f t="shared" si="16"/>
        <v>0</v>
      </c>
      <c r="N20" s="10"/>
      <c r="O20" s="9"/>
      <c r="P20" s="10">
        <f t="shared" si="17"/>
        <v>0</v>
      </c>
      <c r="Q20" s="10">
        <f t="shared" si="18"/>
        <v>0</v>
      </c>
      <c r="R20" s="10"/>
      <c r="S20" s="10">
        <f t="shared" si="19"/>
        <v>140</v>
      </c>
      <c r="T20" s="10">
        <f t="shared" si="20"/>
        <v>634.2</v>
      </c>
      <c r="U20" s="10">
        <f t="shared" si="21"/>
        <v>774.2</v>
      </c>
    </row>
    <row r="21" s="1" customFormat="1" ht="32" customHeight="1" spans="1:21">
      <c r="A21" s="7">
        <v>18</v>
      </c>
      <c r="B21" s="8" t="s">
        <v>31</v>
      </c>
      <c r="C21" s="7"/>
      <c r="D21" s="10">
        <f t="shared" si="11"/>
        <v>0</v>
      </c>
      <c r="E21" s="10">
        <f t="shared" si="12"/>
        <v>0</v>
      </c>
      <c r="F21" s="10"/>
      <c r="G21" s="7"/>
      <c r="H21" s="10">
        <f t="shared" si="13"/>
        <v>0</v>
      </c>
      <c r="I21" s="10">
        <f t="shared" si="14"/>
        <v>0</v>
      </c>
      <c r="J21" s="10"/>
      <c r="K21" s="9"/>
      <c r="L21" s="10">
        <f t="shared" si="15"/>
        <v>0</v>
      </c>
      <c r="M21" s="10">
        <f t="shared" si="16"/>
        <v>0</v>
      </c>
      <c r="N21" s="10"/>
      <c r="O21" s="9"/>
      <c r="P21" s="10">
        <f t="shared" si="17"/>
        <v>0</v>
      </c>
      <c r="Q21" s="10">
        <f t="shared" si="18"/>
        <v>0</v>
      </c>
      <c r="R21" s="10"/>
      <c r="S21" s="10">
        <f t="shared" si="19"/>
        <v>0</v>
      </c>
      <c r="T21" s="10">
        <f t="shared" si="20"/>
        <v>0</v>
      </c>
      <c r="U21" s="10">
        <f t="shared" si="21"/>
        <v>0</v>
      </c>
    </row>
    <row r="22" s="1" customFormat="1" ht="32" customHeight="1" spans="1:21">
      <c r="A22" s="7">
        <v>19</v>
      </c>
      <c r="B22" s="8" t="s">
        <v>32</v>
      </c>
      <c r="C22" s="7">
        <v>287</v>
      </c>
      <c r="D22" s="10">
        <f t="shared" ref="D22:D28" si="22">C22*20</f>
        <v>5740</v>
      </c>
      <c r="E22" s="10">
        <f t="shared" ref="E22:E27" si="23">F22-D22</f>
        <v>23754.04</v>
      </c>
      <c r="F22" s="10">
        <v>29494.04</v>
      </c>
      <c r="G22" s="7">
        <v>76</v>
      </c>
      <c r="H22" s="10">
        <f t="shared" ref="H22:H27" si="24">G22*60</f>
        <v>4560</v>
      </c>
      <c r="I22" s="10">
        <f t="shared" ref="I22:I27" si="25">J22-H22</f>
        <v>18615</v>
      </c>
      <c r="J22" s="10">
        <v>23175</v>
      </c>
      <c r="K22" s="9"/>
      <c r="L22" s="10">
        <f t="shared" ref="L22:L27" si="26">K22*120</f>
        <v>0</v>
      </c>
      <c r="M22" s="10">
        <f t="shared" ref="M22:M27" si="27">N22-L22</f>
        <v>0</v>
      </c>
      <c r="N22" s="10"/>
      <c r="O22" s="9"/>
      <c r="P22" s="10">
        <f t="shared" ref="P22:P27" si="28">O22*200</f>
        <v>0</v>
      </c>
      <c r="Q22" s="10">
        <f t="shared" ref="Q22:Q27" si="29">R22-P22</f>
        <v>0</v>
      </c>
      <c r="R22" s="10"/>
      <c r="S22" s="10">
        <f t="shared" ref="S22:S27" si="30">P22+L22+H22+D22</f>
        <v>10300</v>
      </c>
      <c r="T22" s="10">
        <f t="shared" ref="T22:T27" si="31">Q22+M22+I22+E22</f>
        <v>42369.04</v>
      </c>
      <c r="U22" s="10">
        <f t="shared" ref="U22:U27" si="32">R22+N22+J22+F22</f>
        <v>52669.04</v>
      </c>
    </row>
    <row r="23" s="1" customFormat="1" ht="32" customHeight="1" spans="1:21">
      <c r="A23" s="7">
        <v>20</v>
      </c>
      <c r="B23" s="8" t="s">
        <v>33</v>
      </c>
      <c r="C23" s="7">
        <v>10</v>
      </c>
      <c r="D23" s="10">
        <f t="shared" si="22"/>
        <v>200</v>
      </c>
      <c r="E23" s="10">
        <f t="shared" si="23"/>
        <v>800</v>
      </c>
      <c r="F23" s="10">
        <v>1000</v>
      </c>
      <c r="G23" s="7">
        <v>1</v>
      </c>
      <c r="H23" s="10">
        <f t="shared" si="24"/>
        <v>60</v>
      </c>
      <c r="I23" s="10">
        <f t="shared" si="25"/>
        <v>400</v>
      </c>
      <c r="J23" s="10">
        <v>460</v>
      </c>
      <c r="K23" s="9"/>
      <c r="L23" s="10">
        <f t="shared" si="26"/>
        <v>0</v>
      </c>
      <c r="M23" s="10">
        <f t="shared" si="27"/>
        <v>0</v>
      </c>
      <c r="N23" s="10"/>
      <c r="O23" s="9"/>
      <c r="P23" s="10">
        <f t="shared" si="28"/>
        <v>0</v>
      </c>
      <c r="Q23" s="10">
        <f t="shared" si="29"/>
        <v>0</v>
      </c>
      <c r="R23" s="10"/>
      <c r="S23" s="10">
        <f t="shared" si="30"/>
        <v>260</v>
      </c>
      <c r="T23" s="10">
        <f t="shared" si="31"/>
        <v>1200</v>
      </c>
      <c r="U23" s="10">
        <f t="shared" si="32"/>
        <v>1460</v>
      </c>
    </row>
    <row r="24" s="1" customFormat="1" ht="32" customHeight="1" spans="1:21">
      <c r="A24" s="7">
        <v>21</v>
      </c>
      <c r="B24" s="8" t="s">
        <v>34</v>
      </c>
      <c r="C24" s="7"/>
      <c r="D24" s="10">
        <f t="shared" si="22"/>
        <v>0</v>
      </c>
      <c r="E24" s="10">
        <f t="shared" si="23"/>
        <v>0</v>
      </c>
      <c r="F24" s="10"/>
      <c r="G24" s="7"/>
      <c r="H24" s="10">
        <f t="shared" si="24"/>
        <v>0</v>
      </c>
      <c r="I24" s="10">
        <f t="shared" si="25"/>
        <v>0</v>
      </c>
      <c r="J24" s="10"/>
      <c r="K24" s="9"/>
      <c r="L24" s="10">
        <f t="shared" si="26"/>
        <v>0</v>
      </c>
      <c r="M24" s="10">
        <f t="shared" si="27"/>
        <v>0</v>
      </c>
      <c r="N24" s="10"/>
      <c r="O24" s="9"/>
      <c r="P24" s="10">
        <f t="shared" si="28"/>
        <v>0</v>
      </c>
      <c r="Q24" s="10">
        <f t="shared" si="29"/>
        <v>0</v>
      </c>
      <c r="R24" s="10"/>
      <c r="S24" s="10">
        <f t="shared" si="30"/>
        <v>0</v>
      </c>
      <c r="T24" s="10">
        <f t="shared" si="31"/>
        <v>0</v>
      </c>
      <c r="U24" s="10">
        <f t="shared" si="32"/>
        <v>0</v>
      </c>
    </row>
    <row r="25" s="1" customFormat="1" ht="32" customHeight="1" spans="1:21">
      <c r="A25" s="7">
        <v>22</v>
      </c>
      <c r="B25" s="8" t="s">
        <v>35</v>
      </c>
      <c r="C25" s="7">
        <v>15</v>
      </c>
      <c r="D25" s="10">
        <f t="shared" si="22"/>
        <v>300</v>
      </c>
      <c r="E25" s="10">
        <f t="shared" si="23"/>
        <v>1305.7</v>
      </c>
      <c r="F25" s="10">
        <v>1605.7</v>
      </c>
      <c r="G25" s="7">
        <v>5</v>
      </c>
      <c r="H25" s="10">
        <f t="shared" si="24"/>
        <v>300</v>
      </c>
      <c r="I25" s="10">
        <f t="shared" si="25"/>
        <v>1232.7</v>
      </c>
      <c r="J25" s="10">
        <v>1532.7</v>
      </c>
      <c r="K25" s="9"/>
      <c r="L25" s="10">
        <f t="shared" si="26"/>
        <v>0</v>
      </c>
      <c r="M25" s="10">
        <f t="shared" si="27"/>
        <v>0</v>
      </c>
      <c r="N25" s="10"/>
      <c r="O25" s="9"/>
      <c r="P25" s="10">
        <f t="shared" si="28"/>
        <v>0</v>
      </c>
      <c r="Q25" s="10">
        <f t="shared" si="29"/>
        <v>0</v>
      </c>
      <c r="R25" s="10"/>
      <c r="S25" s="10">
        <f t="shared" si="30"/>
        <v>600</v>
      </c>
      <c r="T25" s="10">
        <f t="shared" si="31"/>
        <v>2538.4</v>
      </c>
      <c r="U25" s="10">
        <f t="shared" si="32"/>
        <v>3138.4</v>
      </c>
    </row>
    <row r="26" s="1" customFormat="1" ht="32" customHeight="1" spans="1:21">
      <c r="A26" s="7">
        <v>23</v>
      </c>
      <c r="B26" s="8" t="s">
        <v>36</v>
      </c>
      <c r="C26" s="7">
        <v>12</v>
      </c>
      <c r="D26" s="10">
        <f t="shared" si="22"/>
        <v>240</v>
      </c>
      <c r="E26" s="10">
        <f t="shared" si="23"/>
        <v>1238.1</v>
      </c>
      <c r="F26" s="10">
        <v>1478.1</v>
      </c>
      <c r="G26" s="7">
        <v>2</v>
      </c>
      <c r="H26" s="10">
        <f t="shared" si="24"/>
        <v>120</v>
      </c>
      <c r="I26" s="10">
        <f t="shared" si="25"/>
        <v>515.3</v>
      </c>
      <c r="J26" s="10">
        <v>635.3</v>
      </c>
      <c r="K26" s="9"/>
      <c r="L26" s="10">
        <f t="shared" si="26"/>
        <v>0</v>
      </c>
      <c r="M26" s="10">
        <f t="shared" si="27"/>
        <v>0</v>
      </c>
      <c r="N26" s="10"/>
      <c r="O26" s="9"/>
      <c r="P26" s="10">
        <f t="shared" si="28"/>
        <v>0</v>
      </c>
      <c r="Q26" s="10">
        <f t="shared" si="29"/>
        <v>0</v>
      </c>
      <c r="R26" s="10"/>
      <c r="S26" s="10">
        <f t="shared" si="30"/>
        <v>360</v>
      </c>
      <c r="T26" s="10">
        <f t="shared" si="31"/>
        <v>1753.4</v>
      </c>
      <c r="U26" s="10">
        <f t="shared" si="32"/>
        <v>2113.4</v>
      </c>
    </row>
    <row r="27" s="1" customFormat="1" ht="32" customHeight="1" spans="1:21">
      <c r="A27" s="7">
        <v>24</v>
      </c>
      <c r="B27" s="8" t="s">
        <v>37</v>
      </c>
      <c r="C27" s="7">
        <v>7</v>
      </c>
      <c r="D27" s="10">
        <f t="shared" si="22"/>
        <v>140</v>
      </c>
      <c r="E27" s="10">
        <f t="shared" si="23"/>
        <v>560</v>
      </c>
      <c r="F27" s="10">
        <v>700</v>
      </c>
      <c r="G27" s="7">
        <v>3</v>
      </c>
      <c r="H27" s="10">
        <f t="shared" si="24"/>
        <v>180</v>
      </c>
      <c r="I27" s="10">
        <f t="shared" si="25"/>
        <v>1160</v>
      </c>
      <c r="J27" s="10">
        <v>1340</v>
      </c>
      <c r="K27" s="9"/>
      <c r="L27" s="10">
        <f t="shared" si="26"/>
        <v>0</v>
      </c>
      <c r="M27" s="10">
        <f t="shared" si="27"/>
        <v>0</v>
      </c>
      <c r="N27" s="10"/>
      <c r="O27" s="9"/>
      <c r="P27" s="10">
        <f t="shared" si="28"/>
        <v>0</v>
      </c>
      <c r="Q27" s="10">
        <f t="shared" si="29"/>
        <v>0</v>
      </c>
      <c r="R27" s="10"/>
      <c r="S27" s="10">
        <f t="shared" si="30"/>
        <v>320</v>
      </c>
      <c r="T27" s="10">
        <f t="shared" si="31"/>
        <v>1720</v>
      </c>
      <c r="U27" s="10">
        <f t="shared" si="32"/>
        <v>2040</v>
      </c>
    </row>
    <row r="28" s="1" customFormat="1" ht="32" customHeight="1" spans="1:21">
      <c r="A28" s="15" t="s">
        <v>38</v>
      </c>
      <c r="B28" s="16"/>
      <c r="C28" s="7">
        <f>SUM(C4:C27)</f>
        <v>2267</v>
      </c>
      <c r="D28" s="17">
        <f t="shared" ref="D28:U28" si="33">SUM(D4:D27)</f>
        <v>45340</v>
      </c>
      <c r="E28" s="17">
        <f t="shared" si="33"/>
        <v>203471.42</v>
      </c>
      <c r="F28" s="17">
        <f t="shared" si="33"/>
        <v>248811.42</v>
      </c>
      <c r="G28" s="7">
        <f t="shared" si="33"/>
        <v>1024</v>
      </c>
      <c r="H28" s="17">
        <f t="shared" si="33"/>
        <v>61440</v>
      </c>
      <c r="I28" s="17">
        <f t="shared" si="33"/>
        <v>254400.04</v>
      </c>
      <c r="J28" s="17">
        <f t="shared" si="33"/>
        <v>315840.04</v>
      </c>
      <c r="K28" s="7">
        <f t="shared" si="33"/>
        <v>449</v>
      </c>
      <c r="L28" s="17">
        <f t="shared" si="33"/>
        <v>53880</v>
      </c>
      <c r="M28" s="17">
        <f t="shared" si="33"/>
        <v>215520</v>
      </c>
      <c r="N28" s="17">
        <f t="shared" si="33"/>
        <v>269400</v>
      </c>
      <c r="O28" s="7">
        <f t="shared" si="33"/>
        <v>12</v>
      </c>
      <c r="P28" s="17">
        <f t="shared" si="33"/>
        <v>2400</v>
      </c>
      <c r="Q28" s="17">
        <f t="shared" si="33"/>
        <v>9600</v>
      </c>
      <c r="R28" s="17">
        <f t="shared" si="33"/>
        <v>12000</v>
      </c>
      <c r="S28" s="17">
        <f t="shared" si="33"/>
        <v>163060</v>
      </c>
      <c r="T28" s="17">
        <f t="shared" si="33"/>
        <v>682991.46</v>
      </c>
      <c r="U28" s="17">
        <f t="shared" si="33"/>
        <v>846051.46</v>
      </c>
    </row>
  </sheetData>
  <mergeCells count="11">
    <mergeCell ref="A1:U1"/>
    <mergeCell ref="C2:F2"/>
    <mergeCell ref="G2:J2"/>
    <mergeCell ref="K2:N2"/>
    <mergeCell ref="O2:R2"/>
    <mergeCell ref="A28:B28"/>
    <mergeCell ref="A2:A3"/>
    <mergeCell ref="B2:B3"/>
    <mergeCell ref="S2:S3"/>
    <mergeCell ref="T2:T3"/>
    <mergeCell ref="U2:U3"/>
  </mergeCells>
  <pageMargins left="0.75" right="0.75" top="1" bottom="1" header="0.5" footer="0.5"/>
  <pageSetup paperSize="9" scale="41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28"/>
  <sheetViews>
    <sheetView tabSelected="1" zoomScale="70" zoomScaleNormal="70" workbookViewId="0">
      <selection activeCell="A1" sqref="A1:U1"/>
    </sheetView>
  </sheetViews>
  <sheetFormatPr defaultColWidth="9" defaultRowHeight="13.5"/>
  <cols>
    <col min="1" max="1" width="5.125" style="2" customWidth="1"/>
    <col min="2" max="2" width="34.025" style="3" customWidth="1"/>
    <col min="3" max="3" width="10.625" style="1" customWidth="1"/>
    <col min="4" max="6" width="16.625" style="4" customWidth="1"/>
    <col min="7" max="7" width="10.625" style="1" customWidth="1"/>
    <col min="8" max="10" width="16.625" style="4" customWidth="1"/>
    <col min="11" max="11" width="10.625" style="4" customWidth="1"/>
    <col min="12" max="14" width="16.625" style="4" customWidth="1"/>
    <col min="15" max="15" width="10.625" style="5" customWidth="1"/>
    <col min="16" max="18" width="16.625" style="4" customWidth="1"/>
    <col min="19" max="19" width="12.625" style="4"/>
    <col min="20" max="21" width="14.875" style="4"/>
    <col min="22" max="16384" width="9" style="1"/>
  </cols>
  <sheetData>
    <row r="1" ht="52" customHeight="1" spans="1:21">
      <c r="A1" s="6" t="s">
        <v>41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18"/>
      <c r="P1" s="6"/>
      <c r="Q1" s="6"/>
      <c r="R1" s="6"/>
      <c r="S1" s="6"/>
      <c r="T1" s="6"/>
      <c r="U1" s="6"/>
    </row>
    <row r="2" s="1" customFormat="1" ht="52" customHeight="1" spans="1:21">
      <c r="A2" s="7" t="s">
        <v>1</v>
      </c>
      <c r="B2" s="8" t="s">
        <v>2</v>
      </c>
      <c r="C2" s="7" t="s">
        <v>3</v>
      </c>
      <c r="D2" s="7"/>
      <c r="E2" s="7"/>
      <c r="F2" s="7"/>
      <c r="G2" s="7" t="s">
        <v>4</v>
      </c>
      <c r="H2" s="7"/>
      <c r="I2" s="7"/>
      <c r="J2" s="7"/>
      <c r="K2" s="7" t="s">
        <v>5</v>
      </c>
      <c r="L2" s="7"/>
      <c r="M2" s="7"/>
      <c r="N2" s="7"/>
      <c r="O2" s="9" t="s">
        <v>6</v>
      </c>
      <c r="P2" s="7"/>
      <c r="Q2" s="7"/>
      <c r="R2" s="7"/>
      <c r="S2" s="11" t="s">
        <v>7</v>
      </c>
      <c r="T2" s="11" t="s">
        <v>8</v>
      </c>
      <c r="U2" s="11" t="s">
        <v>9</v>
      </c>
    </row>
    <row r="3" s="1" customFormat="1" ht="52" customHeight="1" spans="1:21">
      <c r="A3" s="7"/>
      <c r="B3" s="8"/>
      <c r="C3" s="9" t="s">
        <v>10</v>
      </c>
      <c r="D3" s="10" t="s">
        <v>11</v>
      </c>
      <c r="E3" s="11" t="s">
        <v>12</v>
      </c>
      <c r="F3" s="11" t="s">
        <v>13</v>
      </c>
      <c r="G3" s="9" t="s">
        <v>10</v>
      </c>
      <c r="H3" s="10" t="s">
        <v>11</v>
      </c>
      <c r="I3" s="11" t="s">
        <v>12</v>
      </c>
      <c r="J3" s="11" t="s">
        <v>13</v>
      </c>
      <c r="K3" s="9" t="s">
        <v>10</v>
      </c>
      <c r="L3" s="10" t="s">
        <v>11</v>
      </c>
      <c r="M3" s="11" t="s">
        <v>12</v>
      </c>
      <c r="N3" s="11" t="s">
        <v>13</v>
      </c>
      <c r="O3" s="9" t="s">
        <v>10</v>
      </c>
      <c r="P3" s="10" t="s">
        <v>11</v>
      </c>
      <c r="Q3" s="11" t="s">
        <v>12</v>
      </c>
      <c r="R3" s="11" t="s">
        <v>13</v>
      </c>
      <c r="S3" s="11"/>
      <c r="T3" s="11"/>
      <c r="U3" s="11"/>
    </row>
    <row r="4" s="1" customFormat="1" ht="32" customHeight="1" spans="1:21">
      <c r="A4" s="7">
        <v>1</v>
      </c>
      <c r="B4" s="12" t="s">
        <v>14</v>
      </c>
      <c r="C4" s="7">
        <v>427</v>
      </c>
      <c r="D4" s="10">
        <f>C4*20</f>
        <v>8540</v>
      </c>
      <c r="E4" s="10">
        <f>F4-D4</f>
        <v>39563.59</v>
      </c>
      <c r="F4" s="10">
        <v>48103.59</v>
      </c>
      <c r="G4" s="7">
        <v>45</v>
      </c>
      <c r="H4" s="10">
        <f>G4*60</f>
        <v>2700</v>
      </c>
      <c r="I4" s="10">
        <f t="shared" ref="I4:I11" si="0">J4-H4</f>
        <v>10800</v>
      </c>
      <c r="J4" s="10">
        <v>13500</v>
      </c>
      <c r="K4" s="10">
        <v>22</v>
      </c>
      <c r="L4" s="10">
        <f>K4*120</f>
        <v>2640</v>
      </c>
      <c r="M4" s="10">
        <f>N4-L4</f>
        <v>10560</v>
      </c>
      <c r="N4" s="10">
        <v>13200</v>
      </c>
      <c r="O4" s="9"/>
      <c r="P4" s="10">
        <f>O4*200</f>
        <v>0</v>
      </c>
      <c r="Q4" s="10">
        <f t="shared" ref="Q4:Q11" si="1">R4-P4</f>
        <v>0</v>
      </c>
      <c r="R4" s="10"/>
      <c r="S4" s="10">
        <f t="shared" ref="S4:S12" si="2">D4+H4+L4+P4</f>
        <v>13880</v>
      </c>
      <c r="T4" s="10">
        <f t="shared" ref="T4:T11" si="3">Q4+M4+I4+E4</f>
        <v>60923.59</v>
      </c>
      <c r="U4" s="10">
        <f t="shared" ref="U4:U11" si="4">R4+N4+J4+F4</f>
        <v>74803.59</v>
      </c>
    </row>
    <row r="5" s="1" customFormat="1" ht="32" customHeight="1" spans="1:21">
      <c r="A5" s="7">
        <v>2</v>
      </c>
      <c r="B5" s="8" t="s">
        <v>15</v>
      </c>
      <c r="C5" s="13">
        <v>99</v>
      </c>
      <c r="D5" s="10">
        <f t="shared" ref="D5:D12" si="5">C5*20</f>
        <v>1980</v>
      </c>
      <c r="E5" s="10">
        <f t="shared" ref="E5:E12" si="6">F5-D5</f>
        <v>12069</v>
      </c>
      <c r="F5" s="14">
        <v>14049</v>
      </c>
      <c r="G5" s="7"/>
      <c r="H5" s="10">
        <f t="shared" ref="H5:H12" si="7">G5*60</f>
        <v>0</v>
      </c>
      <c r="I5" s="10">
        <f t="shared" si="0"/>
        <v>0</v>
      </c>
      <c r="J5" s="10"/>
      <c r="K5" s="9"/>
      <c r="L5" s="10">
        <f t="shared" ref="L5:L12" si="8">K5*120</f>
        <v>0</v>
      </c>
      <c r="M5" s="10">
        <f>N5-L5</f>
        <v>0</v>
      </c>
      <c r="N5" s="10"/>
      <c r="O5" s="9"/>
      <c r="P5" s="10">
        <f t="shared" ref="P5:P12" si="9">O5*200</f>
        <v>0</v>
      </c>
      <c r="Q5" s="10">
        <f t="shared" si="1"/>
        <v>0</v>
      </c>
      <c r="R5" s="10"/>
      <c r="S5" s="10">
        <f t="shared" si="2"/>
        <v>1980</v>
      </c>
      <c r="T5" s="10">
        <f t="shared" si="3"/>
        <v>12069</v>
      </c>
      <c r="U5" s="10">
        <f t="shared" si="4"/>
        <v>14049</v>
      </c>
    </row>
    <row r="6" s="1" customFormat="1" ht="32" customHeight="1" spans="1:21">
      <c r="A6" s="7">
        <v>3</v>
      </c>
      <c r="B6" s="8" t="s">
        <v>16</v>
      </c>
      <c r="C6" s="7">
        <v>2</v>
      </c>
      <c r="D6" s="10">
        <f t="shared" si="5"/>
        <v>40</v>
      </c>
      <c r="E6" s="10">
        <f t="shared" si="6"/>
        <v>245.4</v>
      </c>
      <c r="F6" s="10">
        <v>285.4</v>
      </c>
      <c r="G6" s="7"/>
      <c r="H6" s="10">
        <f t="shared" si="7"/>
        <v>0</v>
      </c>
      <c r="I6" s="10">
        <f t="shared" si="0"/>
        <v>0</v>
      </c>
      <c r="J6" s="10"/>
      <c r="K6" s="9"/>
      <c r="L6" s="10">
        <f t="shared" si="8"/>
        <v>0</v>
      </c>
      <c r="M6" s="10">
        <f t="shared" ref="M6:M12" si="10">N6-L6</f>
        <v>0</v>
      </c>
      <c r="N6" s="10"/>
      <c r="O6" s="9"/>
      <c r="P6" s="10">
        <f t="shared" si="9"/>
        <v>0</v>
      </c>
      <c r="Q6" s="10">
        <f t="shared" si="1"/>
        <v>0</v>
      </c>
      <c r="R6" s="10"/>
      <c r="S6" s="10">
        <f t="shared" si="2"/>
        <v>40</v>
      </c>
      <c r="T6" s="10">
        <f t="shared" si="3"/>
        <v>245.4</v>
      </c>
      <c r="U6" s="10">
        <f t="shared" si="4"/>
        <v>285.4</v>
      </c>
    </row>
    <row r="7" s="1" customFormat="1" ht="32" customHeight="1" spans="1:21">
      <c r="A7" s="7">
        <v>4</v>
      </c>
      <c r="B7" s="8" t="s">
        <v>17</v>
      </c>
      <c r="C7" s="7"/>
      <c r="D7" s="10">
        <f t="shared" si="5"/>
        <v>0</v>
      </c>
      <c r="E7" s="10">
        <f t="shared" si="6"/>
        <v>0</v>
      </c>
      <c r="F7" s="10"/>
      <c r="G7" s="7"/>
      <c r="H7" s="10">
        <f t="shared" si="7"/>
        <v>0</v>
      </c>
      <c r="I7" s="10">
        <f t="shared" si="0"/>
        <v>0</v>
      </c>
      <c r="J7" s="10"/>
      <c r="K7" s="9"/>
      <c r="L7" s="10">
        <f t="shared" si="8"/>
        <v>0</v>
      </c>
      <c r="M7" s="10">
        <f t="shared" si="10"/>
        <v>0</v>
      </c>
      <c r="N7" s="10"/>
      <c r="O7" s="9"/>
      <c r="P7" s="10">
        <f t="shared" si="9"/>
        <v>0</v>
      </c>
      <c r="Q7" s="10">
        <f t="shared" si="1"/>
        <v>0</v>
      </c>
      <c r="R7" s="10"/>
      <c r="S7" s="10">
        <f t="shared" si="2"/>
        <v>0</v>
      </c>
      <c r="T7" s="10">
        <f t="shared" si="3"/>
        <v>0</v>
      </c>
      <c r="U7" s="10">
        <f t="shared" si="4"/>
        <v>0</v>
      </c>
    </row>
    <row r="8" s="1" customFormat="1" ht="32" customHeight="1" spans="1:21">
      <c r="A8" s="7">
        <v>5</v>
      </c>
      <c r="B8" s="8" t="s">
        <v>18</v>
      </c>
      <c r="C8" s="7">
        <v>9</v>
      </c>
      <c r="D8" s="10">
        <f t="shared" si="5"/>
        <v>180</v>
      </c>
      <c r="E8" s="10">
        <f t="shared" si="6"/>
        <v>1330.9</v>
      </c>
      <c r="F8" s="10">
        <v>1510.9</v>
      </c>
      <c r="G8" s="7"/>
      <c r="H8" s="10">
        <f t="shared" si="7"/>
        <v>0</v>
      </c>
      <c r="I8" s="10">
        <f t="shared" si="0"/>
        <v>0</v>
      </c>
      <c r="J8" s="10"/>
      <c r="K8" s="9"/>
      <c r="L8" s="10">
        <f t="shared" si="8"/>
        <v>0</v>
      </c>
      <c r="M8" s="10">
        <f t="shared" si="10"/>
        <v>0</v>
      </c>
      <c r="N8" s="10"/>
      <c r="O8" s="9"/>
      <c r="P8" s="10">
        <f t="shared" si="9"/>
        <v>0</v>
      </c>
      <c r="Q8" s="10">
        <f t="shared" si="1"/>
        <v>0</v>
      </c>
      <c r="R8" s="10"/>
      <c r="S8" s="10">
        <f t="shared" si="2"/>
        <v>180</v>
      </c>
      <c r="T8" s="10">
        <f t="shared" si="3"/>
        <v>1330.9</v>
      </c>
      <c r="U8" s="10">
        <f t="shared" si="4"/>
        <v>1510.9</v>
      </c>
    </row>
    <row r="9" s="1" customFormat="1" ht="32" customHeight="1" spans="1:21">
      <c r="A9" s="7">
        <v>6</v>
      </c>
      <c r="B9" s="8" t="s">
        <v>19</v>
      </c>
      <c r="C9" s="7">
        <v>1</v>
      </c>
      <c r="D9" s="10">
        <f t="shared" si="5"/>
        <v>20</v>
      </c>
      <c r="E9" s="10">
        <f t="shared" si="6"/>
        <v>81.6</v>
      </c>
      <c r="F9" s="10">
        <v>101.6</v>
      </c>
      <c r="G9" s="7"/>
      <c r="H9" s="10">
        <f t="shared" si="7"/>
        <v>0</v>
      </c>
      <c r="I9" s="10">
        <f t="shared" si="0"/>
        <v>0</v>
      </c>
      <c r="J9" s="10"/>
      <c r="K9" s="9"/>
      <c r="L9" s="10">
        <f t="shared" si="8"/>
        <v>0</v>
      </c>
      <c r="M9" s="10">
        <f t="shared" si="10"/>
        <v>0</v>
      </c>
      <c r="N9" s="10"/>
      <c r="O9" s="9"/>
      <c r="P9" s="10">
        <f t="shared" si="9"/>
        <v>0</v>
      </c>
      <c r="Q9" s="10">
        <f t="shared" si="1"/>
        <v>0</v>
      </c>
      <c r="R9" s="10"/>
      <c r="S9" s="10">
        <f t="shared" si="2"/>
        <v>20</v>
      </c>
      <c r="T9" s="10">
        <f t="shared" si="3"/>
        <v>81.6</v>
      </c>
      <c r="U9" s="10">
        <f t="shared" si="4"/>
        <v>101.6</v>
      </c>
    </row>
    <row r="10" s="1" customFormat="1" ht="32" customHeight="1" spans="1:21">
      <c r="A10" s="7">
        <v>7</v>
      </c>
      <c r="B10" s="8" t="s">
        <v>20</v>
      </c>
      <c r="C10" s="7"/>
      <c r="D10" s="10">
        <f t="shared" si="5"/>
        <v>0</v>
      </c>
      <c r="E10" s="10">
        <f t="shared" si="6"/>
        <v>0</v>
      </c>
      <c r="F10" s="10"/>
      <c r="G10" s="7"/>
      <c r="H10" s="10">
        <f t="shared" si="7"/>
        <v>0</v>
      </c>
      <c r="I10" s="10">
        <f t="shared" si="0"/>
        <v>0</v>
      </c>
      <c r="J10" s="10"/>
      <c r="K10" s="9"/>
      <c r="L10" s="10">
        <f t="shared" si="8"/>
        <v>0</v>
      </c>
      <c r="M10" s="10">
        <f t="shared" si="10"/>
        <v>0</v>
      </c>
      <c r="N10" s="10"/>
      <c r="O10" s="9"/>
      <c r="P10" s="10">
        <f t="shared" si="9"/>
        <v>0</v>
      </c>
      <c r="Q10" s="10">
        <f t="shared" si="1"/>
        <v>0</v>
      </c>
      <c r="R10" s="10"/>
      <c r="S10" s="10">
        <f t="shared" si="2"/>
        <v>0</v>
      </c>
      <c r="T10" s="10">
        <f t="shared" si="3"/>
        <v>0</v>
      </c>
      <c r="U10" s="10">
        <f t="shared" si="4"/>
        <v>0</v>
      </c>
    </row>
    <row r="11" s="1" customFormat="1" ht="32" customHeight="1" spans="1:21">
      <c r="A11" s="7">
        <v>8</v>
      </c>
      <c r="B11" s="8" t="s">
        <v>21</v>
      </c>
      <c r="C11" s="7">
        <v>2</v>
      </c>
      <c r="D11" s="10">
        <f t="shared" si="5"/>
        <v>40</v>
      </c>
      <c r="E11" s="10">
        <f t="shared" si="6"/>
        <v>162.39</v>
      </c>
      <c r="F11" s="10">
        <v>202.39</v>
      </c>
      <c r="G11" s="7"/>
      <c r="H11" s="10">
        <f t="shared" si="7"/>
        <v>0</v>
      </c>
      <c r="I11" s="10">
        <f t="shared" si="0"/>
        <v>0</v>
      </c>
      <c r="J11" s="10"/>
      <c r="K11" s="9"/>
      <c r="L11" s="10">
        <f t="shared" si="8"/>
        <v>0</v>
      </c>
      <c r="M11" s="10">
        <f t="shared" si="10"/>
        <v>0</v>
      </c>
      <c r="N11" s="10"/>
      <c r="O11" s="9"/>
      <c r="P11" s="10">
        <f t="shared" si="9"/>
        <v>0</v>
      </c>
      <c r="Q11" s="10">
        <f t="shared" si="1"/>
        <v>0</v>
      </c>
      <c r="R11" s="10"/>
      <c r="S11" s="10">
        <f t="shared" si="2"/>
        <v>40</v>
      </c>
      <c r="T11" s="10">
        <f t="shared" si="3"/>
        <v>162.39</v>
      </c>
      <c r="U11" s="10">
        <f t="shared" si="4"/>
        <v>202.39</v>
      </c>
    </row>
    <row r="12" s="1" customFormat="1" ht="32" customHeight="1" spans="1:21">
      <c r="A12" s="7">
        <v>9</v>
      </c>
      <c r="B12" s="8" t="s">
        <v>22</v>
      </c>
      <c r="C12" s="7"/>
      <c r="D12" s="10">
        <f t="shared" ref="D12:D21" si="11">C12*20</f>
        <v>0</v>
      </c>
      <c r="E12" s="10">
        <f t="shared" ref="E12:E21" si="12">F12-D12</f>
        <v>0</v>
      </c>
      <c r="F12" s="10"/>
      <c r="G12" s="7"/>
      <c r="H12" s="10">
        <f t="shared" ref="H12:H21" si="13">G12*60</f>
        <v>0</v>
      </c>
      <c r="I12" s="10">
        <f t="shared" ref="I12:I21" si="14">J12-H12</f>
        <v>0</v>
      </c>
      <c r="J12" s="10"/>
      <c r="K12" s="9"/>
      <c r="L12" s="10">
        <f t="shared" ref="L12:L21" si="15">K12*120</f>
        <v>0</v>
      </c>
      <c r="M12" s="10">
        <f t="shared" ref="M12:M21" si="16">N12-L12</f>
        <v>0</v>
      </c>
      <c r="N12" s="10"/>
      <c r="O12" s="9"/>
      <c r="P12" s="10">
        <f t="shared" ref="P12:P21" si="17">O12*200</f>
        <v>0</v>
      </c>
      <c r="Q12" s="10">
        <f t="shared" ref="Q12:Q21" si="18">R12-P12</f>
        <v>0</v>
      </c>
      <c r="R12" s="10"/>
      <c r="S12" s="10">
        <f t="shared" ref="S12:S21" si="19">D12+H12+L12+P12</f>
        <v>0</v>
      </c>
      <c r="T12" s="10">
        <f t="shared" ref="T12:T21" si="20">Q12+M12+I12+E12</f>
        <v>0</v>
      </c>
      <c r="U12" s="10">
        <f t="shared" ref="U12:U22" si="21">R12+N12+J12+F12</f>
        <v>0</v>
      </c>
    </row>
    <row r="13" s="1" customFormat="1" ht="32" customHeight="1" spans="1:21">
      <c r="A13" s="7">
        <v>10</v>
      </c>
      <c r="B13" s="8" t="s">
        <v>23</v>
      </c>
      <c r="C13" s="7">
        <v>24</v>
      </c>
      <c r="D13" s="10">
        <f t="shared" si="11"/>
        <v>480</v>
      </c>
      <c r="E13" s="10">
        <f t="shared" si="12"/>
        <v>2222.2</v>
      </c>
      <c r="F13" s="10">
        <v>2702.2</v>
      </c>
      <c r="G13" s="7"/>
      <c r="H13" s="10">
        <f t="shared" si="13"/>
        <v>0</v>
      </c>
      <c r="I13" s="10">
        <f t="shared" si="14"/>
        <v>0</v>
      </c>
      <c r="J13" s="10"/>
      <c r="K13" s="9"/>
      <c r="L13" s="10">
        <f t="shared" si="15"/>
        <v>0</v>
      </c>
      <c r="M13" s="10">
        <f t="shared" si="16"/>
        <v>0</v>
      </c>
      <c r="N13" s="10"/>
      <c r="O13" s="9"/>
      <c r="P13" s="10">
        <f t="shared" si="17"/>
        <v>0</v>
      </c>
      <c r="Q13" s="10">
        <f t="shared" si="18"/>
        <v>0</v>
      </c>
      <c r="R13" s="10"/>
      <c r="S13" s="10">
        <f t="shared" si="19"/>
        <v>480</v>
      </c>
      <c r="T13" s="10">
        <f t="shared" si="20"/>
        <v>2222.2</v>
      </c>
      <c r="U13" s="10">
        <f t="shared" si="21"/>
        <v>2702.2</v>
      </c>
    </row>
    <row r="14" s="1" customFormat="1" ht="32" customHeight="1" spans="1:21">
      <c r="A14" s="7">
        <v>11</v>
      </c>
      <c r="B14" s="8" t="s">
        <v>24</v>
      </c>
      <c r="C14" s="7">
        <v>13</v>
      </c>
      <c r="D14" s="10">
        <f t="shared" si="11"/>
        <v>260</v>
      </c>
      <c r="E14" s="10">
        <f t="shared" si="12"/>
        <v>1040</v>
      </c>
      <c r="F14" s="10">
        <v>1300</v>
      </c>
      <c r="G14" s="7"/>
      <c r="H14" s="10">
        <f t="shared" si="13"/>
        <v>0</v>
      </c>
      <c r="I14" s="10">
        <f t="shared" si="14"/>
        <v>0</v>
      </c>
      <c r="J14" s="10"/>
      <c r="K14" s="9">
        <v>1</v>
      </c>
      <c r="L14" s="10">
        <f t="shared" si="15"/>
        <v>120</v>
      </c>
      <c r="M14" s="10">
        <f t="shared" si="16"/>
        <v>480</v>
      </c>
      <c r="N14" s="10">
        <v>600</v>
      </c>
      <c r="O14" s="9"/>
      <c r="P14" s="10">
        <f t="shared" si="17"/>
        <v>0</v>
      </c>
      <c r="Q14" s="10">
        <f t="shared" si="18"/>
        <v>0</v>
      </c>
      <c r="R14" s="10"/>
      <c r="S14" s="10">
        <f t="shared" si="19"/>
        <v>380</v>
      </c>
      <c r="T14" s="10">
        <f t="shared" si="20"/>
        <v>1520</v>
      </c>
      <c r="U14" s="10">
        <f t="shared" si="21"/>
        <v>1900</v>
      </c>
    </row>
    <row r="15" s="1" customFormat="1" ht="32" customHeight="1" spans="1:21">
      <c r="A15" s="7">
        <v>12</v>
      </c>
      <c r="B15" s="8" t="s">
        <v>25</v>
      </c>
      <c r="C15" s="7">
        <v>13</v>
      </c>
      <c r="D15" s="10">
        <f t="shared" si="11"/>
        <v>260</v>
      </c>
      <c r="E15" s="10">
        <f t="shared" si="12"/>
        <v>1428.6</v>
      </c>
      <c r="F15" s="10">
        <v>1688.6</v>
      </c>
      <c r="G15" s="7"/>
      <c r="H15" s="10">
        <f t="shared" si="13"/>
        <v>0</v>
      </c>
      <c r="I15" s="10">
        <f t="shared" si="14"/>
        <v>0</v>
      </c>
      <c r="J15" s="10"/>
      <c r="K15" s="9"/>
      <c r="L15" s="10">
        <f t="shared" si="15"/>
        <v>0</v>
      </c>
      <c r="M15" s="10">
        <f t="shared" si="16"/>
        <v>0</v>
      </c>
      <c r="N15" s="10"/>
      <c r="O15" s="9"/>
      <c r="P15" s="10">
        <f t="shared" si="17"/>
        <v>0</v>
      </c>
      <c r="Q15" s="10">
        <f t="shared" si="18"/>
        <v>0</v>
      </c>
      <c r="R15" s="10"/>
      <c r="S15" s="10">
        <f t="shared" si="19"/>
        <v>260</v>
      </c>
      <c r="T15" s="10">
        <f t="shared" si="20"/>
        <v>1428.6</v>
      </c>
      <c r="U15" s="10">
        <f t="shared" si="21"/>
        <v>1688.6</v>
      </c>
    </row>
    <row r="16" s="1" customFormat="1" ht="32" customHeight="1" spans="1:21">
      <c r="A16" s="7">
        <v>13</v>
      </c>
      <c r="B16" s="8" t="s">
        <v>26</v>
      </c>
      <c r="C16" s="7"/>
      <c r="D16" s="10">
        <f t="shared" si="11"/>
        <v>0</v>
      </c>
      <c r="E16" s="10">
        <f t="shared" si="12"/>
        <v>0</v>
      </c>
      <c r="F16" s="10"/>
      <c r="G16" s="7"/>
      <c r="H16" s="10">
        <f t="shared" si="13"/>
        <v>0</v>
      </c>
      <c r="I16" s="10">
        <f t="shared" si="14"/>
        <v>0</v>
      </c>
      <c r="J16" s="10"/>
      <c r="K16" s="9"/>
      <c r="L16" s="10">
        <f t="shared" si="15"/>
        <v>0</v>
      </c>
      <c r="M16" s="10">
        <f t="shared" si="16"/>
        <v>0</v>
      </c>
      <c r="N16" s="10"/>
      <c r="O16" s="9"/>
      <c r="P16" s="10">
        <f t="shared" si="17"/>
        <v>0</v>
      </c>
      <c r="Q16" s="10">
        <f t="shared" si="18"/>
        <v>0</v>
      </c>
      <c r="R16" s="10"/>
      <c r="S16" s="10">
        <f t="shared" si="19"/>
        <v>0</v>
      </c>
      <c r="T16" s="10">
        <f t="shared" si="20"/>
        <v>0</v>
      </c>
      <c r="U16" s="10">
        <f t="shared" si="21"/>
        <v>0</v>
      </c>
    </row>
    <row r="17" s="1" customFormat="1" ht="32" customHeight="1" spans="1:21">
      <c r="A17" s="7">
        <v>14</v>
      </c>
      <c r="B17" s="8" t="s">
        <v>27</v>
      </c>
      <c r="C17" s="7">
        <v>2</v>
      </c>
      <c r="D17" s="10">
        <f t="shared" si="11"/>
        <v>40</v>
      </c>
      <c r="E17" s="10">
        <f t="shared" si="12"/>
        <v>371.2</v>
      </c>
      <c r="F17" s="10">
        <v>411.2</v>
      </c>
      <c r="G17" s="7"/>
      <c r="H17" s="10">
        <f t="shared" si="13"/>
        <v>0</v>
      </c>
      <c r="I17" s="10">
        <f t="shared" si="14"/>
        <v>0</v>
      </c>
      <c r="J17" s="10"/>
      <c r="K17" s="9"/>
      <c r="L17" s="10">
        <f t="shared" si="15"/>
        <v>0</v>
      </c>
      <c r="M17" s="10">
        <f t="shared" si="16"/>
        <v>0</v>
      </c>
      <c r="N17" s="10"/>
      <c r="O17" s="9"/>
      <c r="P17" s="10">
        <f t="shared" si="17"/>
        <v>0</v>
      </c>
      <c r="Q17" s="10">
        <f t="shared" si="18"/>
        <v>0</v>
      </c>
      <c r="R17" s="10"/>
      <c r="S17" s="10">
        <f t="shared" si="19"/>
        <v>40</v>
      </c>
      <c r="T17" s="10">
        <f t="shared" si="20"/>
        <v>371.2</v>
      </c>
      <c r="U17" s="10">
        <f t="shared" si="21"/>
        <v>411.2</v>
      </c>
    </row>
    <row r="18" s="1" customFormat="1" ht="32" customHeight="1" spans="1:21">
      <c r="A18" s="7">
        <v>15</v>
      </c>
      <c r="B18" s="8" t="s">
        <v>28</v>
      </c>
      <c r="C18" s="7"/>
      <c r="D18" s="10">
        <f t="shared" si="11"/>
        <v>0</v>
      </c>
      <c r="E18" s="10">
        <f t="shared" si="12"/>
        <v>0</v>
      </c>
      <c r="F18" s="10"/>
      <c r="G18" s="7"/>
      <c r="H18" s="10">
        <f t="shared" si="13"/>
        <v>0</v>
      </c>
      <c r="I18" s="10">
        <f t="shared" si="14"/>
        <v>0</v>
      </c>
      <c r="J18" s="10"/>
      <c r="K18" s="9"/>
      <c r="L18" s="10">
        <f t="shared" si="15"/>
        <v>0</v>
      </c>
      <c r="M18" s="10">
        <f t="shared" si="16"/>
        <v>0</v>
      </c>
      <c r="N18" s="10"/>
      <c r="O18" s="9"/>
      <c r="P18" s="10">
        <f t="shared" si="17"/>
        <v>0</v>
      </c>
      <c r="Q18" s="10">
        <f t="shared" si="18"/>
        <v>0</v>
      </c>
      <c r="R18" s="10"/>
      <c r="S18" s="10">
        <f t="shared" si="19"/>
        <v>0</v>
      </c>
      <c r="T18" s="10">
        <f t="shared" si="20"/>
        <v>0</v>
      </c>
      <c r="U18" s="10">
        <f t="shared" si="21"/>
        <v>0</v>
      </c>
    </row>
    <row r="19" s="1" customFormat="1" ht="32" customHeight="1" spans="1:21">
      <c r="A19" s="7">
        <v>16</v>
      </c>
      <c r="B19" s="8" t="s">
        <v>29</v>
      </c>
      <c r="C19" s="7"/>
      <c r="D19" s="10">
        <f t="shared" si="11"/>
        <v>0</v>
      </c>
      <c r="E19" s="10">
        <f t="shared" si="12"/>
        <v>0</v>
      </c>
      <c r="F19" s="10"/>
      <c r="G19" s="7"/>
      <c r="H19" s="10">
        <f t="shared" si="13"/>
        <v>0</v>
      </c>
      <c r="I19" s="10">
        <f t="shared" si="14"/>
        <v>0</v>
      </c>
      <c r="J19" s="10"/>
      <c r="K19" s="9"/>
      <c r="L19" s="10">
        <f t="shared" si="15"/>
        <v>0</v>
      </c>
      <c r="M19" s="10">
        <f t="shared" si="16"/>
        <v>0</v>
      </c>
      <c r="N19" s="10"/>
      <c r="O19" s="9"/>
      <c r="P19" s="10">
        <f t="shared" si="17"/>
        <v>0</v>
      </c>
      <c r="Q19" s="10">
        <f t="shared" si="18"/>
        <v>0</v>
      </c>
      <c r="R19" s="10"/>
      <c r="S19" s="10">
        <f t="shared" si="19"/>
        <v>0</v>
      </c>
      <c r="T19" s="10">
        <f t="shared" si="20"/>
        <v>0</v>
      </c>
      <c r="U19" s="10">
        <f t="shared" si="21"/>
        <v>0</v>
      </c>
    </row>
    <row r="20" s="1" customFormat="1" ht="32" customHeight="1" spans="1:21">
      <c r="A20" s="7">
        <v>17</v>
      </c>
      <c r="B20" s="8" t="s">
        <v>30</v>
      </c>
      <c r="C20" s="7">
        <v>3</v>
      </c>
      <c r="D20" s="10">
        <f t="shared" si="11"/>
        <v>60</v>
      </c>
      <c r="E20" s="10">
        <f t="shared" si="12"/>
        <v>307.7</v>
      </c>
      <c r="F20" s="10">
        <v>367.7</v>
      </c>
      <c r="G20" s="7"/>
      <c r="H20" s="10">
        <f t="shared" si="13"/>
        <v>0</v>
      </c>
      <c r="I20" s="10">
        <f t="shared" si="14"/>
        <v>0</v>
      </c>
      <c r="J20" s="10"/>
      <c r="K20" s="9"/>
      <c r="L20" s="10">
        <f t="shared" si="15"/>
        <v>0</v>
      </c>
      <c r="M20" s="10">
        <f t="shared" si="16"/>
        <v>0</v>
      </c>
      <c r="N20" s="10"/>
      <c r="O20" s="9"/>
      <c r="P20" s="10">
        <f t="shared" si="17"/>
        <v>0</v>
      </c>
      <c r="Q20" s="10">
        <f t="shared" si="18"/>
        <v>0</v>
      </c>
      <c r="R20" s="10"/>
      <c r="S20" s="10">
        <f t="shared" si="19"/>
        <v>60</v>
      </c>
      <c r="T20" s="10">
        <f t="shared" si="20"/>
        <v>307.7</v>
      </c>
      <c r="U20" s="10">
        <f t="shared" si="21"/>
        <v>367.7</v>
      </c>
    </row>
    <row r="21" s="1" customFormat="1" ht="32" customHeight="1" spans="1:21">
      <c r="A21" s="7">
        <v>18</v>
      </c>
      <c r="B21" s="8" t="s">
        <v>31</v>
      </c>
      <c r="C21" s="7">
        <v>1</v>
      </c>
      <c r="D21" s="10">
        <f t="shared" si="11"/>
        <v>20</v>
      </c>
      <c r="E21" s="10">
        <f t="shared" si="12"/>
        <v>91</v>
      </c>
      <c r="F21" s="10">
        <v>111</v>
      </c>
      <c r="G21" s="7"/>
      <c r="H21" s="10">
        <f t="shared" si="13"/>
        <v>0</v>
      </c>
      <c r="I21" s="10">
        <f t="shared" si="14"/>
        <v>0</v>
      </c>
      <c r="J21" s="10"/>
      <c r="K21" s="9"/>
      <c r="L21" s="10">
        <f t="shared" si="15"/>
        <v>0</v>
      </c>
      <c r="M21" s="10">
        <f t="shared" si="16"/>
        <v>0</v>
      </c>
      <c r="N21" s="10"/>
      <c r="O21" s="9"/>
      <c r="P21" s="10">
        <f t="shared" si="17"/>
        <v>0</v>
      </c>
      <c r="Q21" s="10">
        <f t="shared" si="18"/>
        <v>0</v>
      </c>
      <c r="R21" s="10"/>
      <c r="S21" s="10">
        <f t="shared" si="19"/>
        <v>20</v>
      </c>
      <c r="T21" s="10">
        <f t="shared" si="20"/>
        <v>91</v>
      </c>
      <c r="U21" s="10">
        <f t="shared" si="21"/>
        <v>111</v>
      </c>
    </row>
    <row r="22" s="1" customFormat="1" ht="32" customHeight="1" spans="1:21">
      <c r="A22" s="7">
        <v>19</v>
      </c>
      <c r="B22" s="8" t="s">
        <v>32</v>
      </c>
      <c r="C22" s="7">
        <v>110</v>
      </c>
      <c r="D22" s="10">
        <f t="shared" ref="D22:D28" si="22">C22*20</f>
        <v>2200</v>
      </c>
      <c r="E22" s="10">
        <f t="shared" ref="E22:E28" si="23">F22-D22</f>
        <v>9583.62</v>
      </c>
      <c r="F22" s="10">
        <v>11783.62</v>
      </c>
      <c r="G22" s="7"/>
      <c r="H22" s="10">
        <f t="shared" ref="H22:H27" si="24">G22*60</f>
        <v>0</v>
      </c>
      <c r="I22" s="10">
        <f t="shared" ref="I22:I27" si="25">J22-H22</f>
        <v>0</v>
      </c>
      <c r="J22" s="10"/>
      <c r="K22" s="9"/>
      <c r="L22" s="10">
        <f t="shared" ref="L22:L27" si="26">K22*120</f>
        <v>0</v>
      </c>
      <c r="M22" s="10">
        <f t="shared" ref="M22:M27" si="27">N22-L22</f>
        <v>0</v>
      </c>
      <c r="N22" s="10"/>
      <c r="O22" s="9"/>
      <c r="P22" s="10">
        <f t="shared" ref="P22:P27" si="28">O22*200</f>
        <v>0</v>
      </c>
      <c r="Q22" s="10">
        <f t="shared" ref="Q22:Q27" si="29">R22-P22</f>
        <v>0</v>
      </c>
      <c r="R22" s="10"/>
      <c r="S22" s="10">
        <f t="shared" ref="S22:S27" si="30">D22+H22+L22+P22</f>
        <v>2200</v>
      </c>
      <c r="T22" s="10">
        <f t="shared" ref="T22:T27" si="31">Q22+M22+I22+E22</f>
        <v>9583.62</v>
      </c>
      <c r="U22" s="10">
        <f t="shared" ref="U22:U27" si="32">R22+N22+J22+F22</f>
        <v>11783.62</v>
      </c>
    </row>
    <row r="23" s="1" customFormat="1" ht="32" customHeight="1" spans="1:21">
      <c r="A23" s="7">
        <v>20</v>
      </c>
      <c r="B23" s="8" t="s">
        <v>33</v>
      </c>
      <c r="C23" s="7">
        <v>1</v>
      </c>
      <c r="D23" s="10">
        <f t="shared" si="22"/>
        <v>20</v>
      </c>
      <c r="E23" s="10">
        <f t="shared" si="23"/>
        <v>89</v>
      </c>
      <c r="F23" s="10">
        <v>109</v>
      </c>
      <c r="G23" s="7"/>
      <c r="H23" s="10">
        <f t="shared" si="24"/>
        <v>0</v>
      </c>
      <c r="I23" s="10">
        <f t="shared" si="25"/>
        <v>0</v>
      </c>
      <c r="J23" s="10"/>
      <c r="K23" s="9"/>
      <c r="L23" s="10">
        <f t="shared" si="26"/>
        <v>0</v>
      </c>
      <c r="M23" s="10">
        <f t="shared" si="27"/>
        <v>0</v>
      </c>
      <c r="N23" s="10"/>
      <c r="O23" s="9"/>
      <c r="P23" s="10">
        <f t="shared" si="28"/>
        <v>0</v>
      </c>
      <c r="Q23" s="10">
        <f t="shared" si="29"/>
        <v>0</v>
      </c>
      <c r="R23" s="10"/>
      <c r="S23" s="10">
        <f t="shared" si="30"/>
        <v>20</v>
      </c>
      <c r="T23" s="10">
        <f t="shared" si="31"/>
        <v>89</v>
      </c>
      <c r="U23" s="10">
        <f t="shared" si="32"/>
        <v>109</v>
      </c>
    </row>
    <row r="24" s="1" customFormat="1" ht="32" customHeight="1" spans="1:21">
      <c r="A24" s="7">
        <v>21</v>
      </c>
      <c r="B24" s="8" t="s">
        <v>34</v>
      </c>
      <c r="C24" s="7"/>
      <c r="D24" s="10">
        <f t="shared" si="22"/>
        <v>0</v>
      </c>
      <c r="E24" s="10">
        <f t="shared" si="23"/>
        <v>0</v>
      </c>
      <c r="F24" s="10"/>
      <c r="G24" s="7"/>
      <c r="H24" s="10">
        <f t="shared" si="24"/>
        <v>0</v>
      </c>
      <c r="I24" s="10">
        <f t="shared" si="25"/>
        <v>0</v>
      </c>
      <c r="J24" s="10"/>
      <c r="K24" s="9"/>
      <c r="L24" s="10">
        <f t="shared" si="26"/>
        <v>0</v>
      </c>
      <c r="M24" s="10">
        <f t="shared" si="27"/>
        <v>0</v>
      </c>
      <c r="N24" s="10"/>
      <c r="O24" s="9"/>
      <c r="P24" s="10">
        <f t="shared" si="28"/>
        <v>0</v>
      </c>
      <c r="Q24" s="10">
        <f t="shared" si="29"/>
        <v>0</v>
      </c>
      <c r="R24" s="10"/>
      <c r="S24" s="10">
        <f t="shared" si="30"/>
        <v>0</v>
      </c>
      <c r="T24" s="10">
        <f t="shared" si="31"/>
        <v>0</v>
      </c>
      <c r="U24" s="10">
        <f t="shared" si="32"/>
        <v>0</v>
      </c>
    </row>
    <row r="25" s="1" customFormat="1" ht="32" customHeight="1" spans="1:21">
      <c r="A25" s="7">
        <v>22</v>
      </c>
      <c r="B25" s="8" t="s">
        <v>35</v>
      </c>
      <c r="C25" s="7">
        <v>12</v>
      </c>
      <c r="D25" s="10">
        <f t="shared" si="22"/>
        <v>240</v>
      </c>
      <c r="E25" s="10">
        <f t="shared" si="23"/>
        <v>975</v>
      </c>
      <c r="F25" s="10">
        <v>1215</v>
      </c>
      <c r="G25" s="7"/>
      <c r="H25" s="10">
        <f t="shared" si="24"/>
        <v>0</v>
      </c>
      <c r="I25" s="10">
        <f t="shared" si="25"/>
        <v>0</v>
      </c>
      <c r="J25" s="10"/>
      <c r="K25" s="9"/>
      <c r="L25" s="10">
        <f t="shared" si="26"/>
        <v>0</v>
      </c>
      <c r="M25" s="10">
        <f t="shared" si="27"/>
        <v>0</v>
      </c>
      <c r="N25" s="10"/>
      <c r="O25" s="9"/>
      <c r="P25" s="10">
        <f t="shared" si="28"/>
        <v>0</v>
      </c>
      <c r="Q25" s="10">
        <f t="shared" si="29"/>
        <v>0</v>
      </c>
      <c r="R25" s="10"/>
      <c r="S25" s="10">
        <f t="shared" si="30"/>
        <v>240</v>
      </c>
      <c r="T25" s="10">
        <f t="shared" si="31"/>
        <v>975</v>
      </c>
      <c r="U25" s="10">
        <f t="shared" si="32"/>
        <v>1215</v>
      </c>
    </row>
    <row r="26" s="1" customFormat="1" ht="32" customHeight="1" spans="1:21">
      <c r="A26" s="7">
        <v>23</v>
      </c>
      <c r="B26" s="8" t="s">
        <v>36</v>
      </c>
      <c r="C26" s="7">
        <v>6</v>
      </c>
      <c r="D26" s="10">
        <f t="shared" si="22"/>
        <v>120</v>
      </c>
      <c r="E26" s="10">
        <f t="shared" si="23"/>
        <v>611.8</v>
      </c>
      <c r="F26" s="10">
        <v>731.8</v>
      </c>
      <c r="G26" s="7"/>
      <c r="H26" s="10">
        <f t="shared" si="24"/>
        <v>0</v>
      </c>
      <c r="I26" s="10">
        <f t="shared" si="25"/>
        <v>0</v>
      </c>
      <c r="J26" s="10"/>
      <c r="K26" s="9"/>
      <c r="L26" s="10">
        <f t="shared" si="26"/>
        <v>0</v>
      </c>
      <c r="M26" s="10">
        <f t="shared" si="27"/>
        <v>0</v>
      </c>
      <c r="N26" s="10"/>
      <c r="O26" s="9"/>
      <c r="P26" s="10">
        <f t="shared" si="28"/>
        <v>0</v>
      </c>
      <c r="Q26" s="10">
        <f t="shared" si="29"/>
        <v>0</v>
      </c>
      <c r="R26" s="10"/>
      <c r="S26" s="10">
        <f t="shared" si="30"/>
        <v>120</v>
      </c>
      <c r="T26" s="10">
        <f t="shared" si="31"/>
        <v>611.8</v>
      </c>
      <c r="U26" s="10">
        <f t="shared" si="32"/>
        <v>731.8</v>
      </c>
    </row>
    <row r="27" s="1" customFormat="1" ht="32" customHeight="1" spans="1:21">
      <c r="A27" s="7">
        <v>24</v>
      </c>
      <c r="B27" s="8" t="s">
        <v>37</v>
      </c>
      <c r="C27" s="7">
        <v>4</v>
      </c>
      <c r="D27" s="10">
        <f t="shared" si="22"/>
        <v>80</v>
      </c>
      <c r="E27" s="10">
        <f t="shared" si="23"/>
        <v>320</v>
      </c>
      <c r="F27" s="10">
        <v>400</v>
      </c>
      <c r="G27" s="7"/>
      <c r="H27" s="10">
        <f t="shared" si="24"/>
        <v>0</v>
      </c>
      <c r="I27" s="10">
        <f t="shared" si="25"/>
        <v>0</v>
      </c>
      <c r="J27" s="10"/>
      <c r="K27" s="9"/>
      <c r="L27" s="10">
        <f t="shared" si="26"/>
        <v>0</v>
      </c>
      <c r="M27" s="10">
        <f t="shared" si="27"/>
        <v>0</v>
      </c>
      <c r="N27" s="10"/>
      <c r="O27" s="9"/>
      <c r="P27" s="10">
        <f t="shared" si="28"/>
        <v>0</v>
      </c>
      <c r="Q27" s="10">
        <f t="shared" si="29"/>
        <v>0</v>
      </c>
      <c r="R27" s="10"/>
      <c r="S27" s="10">
        <f t="shared" si="30"/>
        <v>80</v>
      </c>
      <c r="T27" s="10">
        <f t="shared" si="31"/>
        <v>320</v>
      </c>
      <c r="U27" s="10">
        <f t="shared" si="32"/>
        <v>400</v>
      </c>
    </row>
    <row r="28" ht="32" customHeight="1" spans="1:21">
      <c r="A28" s="15" t="s">
        <v>38</v>
      </c>
      <c r="B28" s="16"/>
      <c r="C28" s="7">
        <f>SUM(C4:C27)</f>
        <v>729</v>
      </c>
      <c r="D28" s="17">
        <f t="shared" ref="D28:U28" si="33">SUM(D4:D27)</f>
        <v>14580</v>
      </c>
      <c r="E28" s="17">
        <f t="shared" si="33"/>
        <v>70493</v>
      </c>
      <c r="F28" s="17">
        <f t="shared" si="33"/>
        <v>85073</v>
      </c>
      <c r="G28" s="7">
        <f t="shared" si="33"/>
        <v>45</v>
      </c>
      <c r="H28" s="17">
        <f t="shared" si="33"/>
        <v>2700</v>
      </c>
      <c r="I28" s="17">
        <f t="shared" si="33"/>
        <v>10800</v>
      </c>
      <c r="J28" s="17">
        <f t="shared" si="33"/>
        <v>13500</v>
      </c>
      <c r="K28" s="7">
        <f t="shared" si="33"/>
        <v>23</v>
      </c>
      <c r="L28" s="17">
        <f t="shared" si="33"/>
        <v>2760</v>
      </c>
      <c r="M28" s="17">
        <f t="shared" si="33"/>
        <v>11040</v>
      </c>
      <c r="N28" s="17">
        <f t="shared" si="33"/>
        <v>13800</v>
      </c>
      <c r="O28" s="7">
        <f t="shared" si="33"/>
        <v>0</v>
      </c>
      <c r="P28" s="7">
        <f t="shared" si="33"/>
        <v>0</v>
      </c>
      <c r="Q28" s="7">
        <f t="shared" si="33"/>
        <v>0</v>
      </c>
      <c r="R28" s="7">
        <f t="shared" si="33"/>
        <v>0</v>
      </c>
      <c r="S28" s="17">
        <f t="shared" si="33"/>
        <v>20040</v>
      </c>
      <c r="T28" s="17">
        <f t="shared" si="33"/>
        <v>92333</v>
      </c>
      <c r="U28" s="17">
        <f t="shared" si="33"/>
        <v>112373</v>
      </c>
    </row>
  </sheetData>
  <mergeCells count="11">
    <mergeCell ref="A1:U1"/>
    <mergeCell ref="C2:F2"/>
    <mergeCell ref="G2:J2"/>
    <mergeCell ref="K2:N2"/>
    <mergeCell ref="O2:R2"/>
    <mergeCell ref="A28:B28"/>
    <mergeCell ref="A2:A3"/>
    <mergeCell ref="B2:B3"/>
    <mergeCell ref="S2:S3"/>
    <mergeCell ref="T2:T3"/>
    <mergeCell ref="U2:U3"/>
  </mergeCells>
  <pageMargins left="0.700694444444445" right="0.700694444444445" top="0.751388888888889" bottom="0.751388888888889" header="0.298611111111111" footer="0.298611111111111"/>
  <pageSetup paperSize="9" scale="4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总账</vt:lpstr>
      <vt:lpstr>第一轮</vt:lpstr>
      <vt:lpstr>第二轮</vt:lpstr>
      <vt:lpstr>第三轮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桃之夭夭</cp:lastModifiedBy>
  <dcterms:created xsi:type="dcterms:W3CDTF">2023-01-20T01:45:00Z</dcterms:created>
  <dcterms:modified xsi:type="dcterms:W3CDTF">2025-04-08T01:02:16Z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DDFB3B9188B647AA87BD54134973D6AC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