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<sst xmlns="http://schemas.openxmlformats.org/spreadsheetml/2006/main" count="118" uniqueCount="46">
  <si>
    <t>霍邱县畜禽粪污资源化利用整县推进项目投资一览表</t>
  </si>
  <si>
    <t>养殖场名称：霍邱县临水镇李楼村付应田蛋鸡养殖场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</si>
  <si>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</si>
  <si>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</si>
  <si>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</si>
  <si>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</si>
  <si>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</si>
  <si>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</si>
  <si>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</si>
  <si>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</si>
  <si>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</si>
  <si>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</si>
  <si>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</si>
  <si>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</si>
  <si>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</si>
  <si>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</si>
  <si>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</si>
  <si>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</si>
  <si>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</si>
  <si>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</si>
  <si>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</si>
  <si>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</si>
  <si>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</si>
  <si>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</si>
  <si>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</si>
  <si>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</si>
  <si>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</si>
  <si>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</si>
  <si>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</si>
  <si>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</si>
  <si>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</si>
  <si>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</si>
  <si>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</si>
  <si>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</si>
  <si>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</si>
  <si>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</si>
  <si>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</si>
  <si>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</si>
  <si>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</si>
  <si>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</si>
  <si>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</si>
  <si>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</si>
  <si>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</si>
  <si>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</si>
  <si>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</si>
  <si>
    <t>养殖场名称：霍邱县临水镇富祥亮种猪繁育有限公司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</si>
</sst>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4" borderId="4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7" borderId="5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2" fillId="18" borderId="9" applyNumberFormat="0" applyAlignment="0" applyProtection="0">
      <alignment vertical="center"/>
    </xf>
    <xf numFmtId="0" fontId="16" fillId="18" borderId="4" applyNumberFormat="0" applyAlignment="0" applyProtection="0">
      <alignment vertical="center"/>
    </xf>
    <xf numFmtId="0" fontId="24" fillId="25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workbookViewId="0">
      <selection activeCell="A1" sqref="A1:K26"/>
    </sheetView>
  </sheetViews>
  <sheetFormatPr defaultColWidth="9" defaultRowHeight="14.25"/>
  <cols>
    <col min="4" max="4" width="16.75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/>
      <c r="F5" s="4">
        <v>20</v>
      </c>
      <c r="G5" s="4">
        <f t="shared" si="0"/>
        <v>0</v>
      </c>
      <c r="H5" s="4">
        <f>9*0.74</f>
        <v>6.66</v>
      </c>
      <c r="I5" s="4">
        <f t="shared" si="1"/>
        <v>0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>
        <v>162</v>
      </c>
      <c r="F13" s="4">
        <v>150</v>
      </c>
      <c r="G13" s="4">
        <f t="shared" si="0"/>
        <v>24300</v>
      </c>
      <c r="H13" s="4">
        <f>75*0.74</f>
        <v>55.5</v>
      </c>
      <c r="I13" s="4">
        <f t="shared" si="1"/>
        <v>8991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/>
      <c r="F15" s="4">
        <v>80</v>
      </c>
      <c r="G15" s="4">
        <f t="shared" si="0"/>
        <v>0</v>
      </c>
      <c r="H15" s="4">
        <f t="shared" ref="H15:H17" si="4">40*0.74</f>
        <v>29.6</v>
      </c>
      <c r="I15" s="4">
        <f t="shared" si="1"/>
        <v>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/>
      <c r="F16" s="4">
        <v>80</v>
      </c>
      <c r="G16" s="4">
        <f t="shared" si="0"/>
        <v>0</v>
      </c>
      <c r="H16" s="4">
        <f t="shared" si="4"/>
        <v>29.6</v>
      </c>
      <c r="I16" s="4">
        <f t="shared" si="1"/>
        <v>0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/>
      <c r="F18" s="4">
        <v>15000</v>
      </c>
      <c r="G18" s="4">
        <f t="shared" si="0"/>
        <v>0</v>
      </c>
      <c r="H18" s="4">
        <f>4500*0.74</f>
        <v>3330</v>
      </c>
      <c r="I18" s="4">
        <f t="shared" si="1"/>
        <v>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24300</v>
      </c>
      <c r="H26" s="9"/>
      <c r="I26" s="3">
        <f>SUM(I4:I25)</f>
        <v>8991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G9" sqref="G9"/>
    </sheetView>
  </sheetViews>
  <sheetFormatPr defaultColWidth="9" defaultRowHeight="14.25"/>
  <cols>
    <col min="4" max="4" width="18.875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45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/>
      <c r="F5" s="4">
        <v>20</v>
      </c>
      <c r="G5" s="4">
        <f t="shared" si="0"/>
        <v>0</v>
      </c>
      <c r="H5" s="4">
        <f>9*0.74</f>
        <v>6.66</v>
      </c>
      <c r="I5" s="4">
        <f t="shared" si="1"/>
        <v>0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/>
      <c r="F8" s="4">
        <v>10</v>
      </c>
      <c r="G8" s="4">
        <f t="shared" si="0"/>
        <v>0</v>
      </c>
      <c r="H8" s="4">
        <f>4.8*0.74</f>
        <v>3.552</v>
      </c>
      <c r="I8" s="4">
        <f t="shared" si="1"/>
        <v>0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/>
      <c r="F11" s="4">
        <v>11000</v>
      </c>
      <c r="G11" s="4">
        <f t="shared" si="0"/>
        <v>0</v>
      </c>
      <c r="H11" s="4">
        <f t="shared" si="3"/>
        <v>4070</v>
      </c>
      <c r="I11" s="4">
        <f t="shared" si="1"/>
        <v>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/>
      <c r="F13" s="4">
        <v>150</v>
      </c>
      <c r="G13" s="4">
        <f t="shared" si="0"/>
        <v>0</v>
      </c>
      <c r="H13" s="4">
        <f>75*0.74</f>
        <v>55.5</v>
      </c>
      <c r="I13" s="4">
        <f t="shared" si="1"/>
        <v>0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/>
      <c r="F15" s="4">
        <v>80</v>
      </c>
      <c r="G15" s="4">
        <f t="shared" si="0"/>
        <v>0</v>
      </c>
      <c r="H15" s="4">
        <f t="shared" ref="H15:H17" si="4">40*0.74</f>
        <v>29.6</v>
      </c>
      <c r="I15" s="4">
        <f t="shared" si="1"/>
        <v>0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>
        <v>7717.5</v>
      </c>
      <c r="F16" s="4">
        <v>80</v>
      </c>
      <c r="G16" s="4">
        <f t="shared" si="0"/>
        <v>617400</v>
      </c>
      <c r="H16" s="4">
        <f t="shared" si="4"/>
        <v>29.6</v>
      </c>
      <c r="I16" s="4">
        <f t="shared" si="1"/>
        <v>228438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/>
      <c r="F18" s="4">
        <v>15000</v>
      </c>
      <c r="G18" s="4">
        <f t="shared" si="0"/>
        <v>0</v>
      </c>
      <c r="H18" s="4">
        <f>4500*0.74</f>
        <v>3330</v>
      </c>
      <c r="I18" s="4">
        <f t="shared" si="1"/>
        <v>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617400</v>
      </c>
      <c r="H26" s="9"/>
      <c r="I26" s="3">
        <f>SUM(I4:I25)</f>
        <v>228438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2021-05-19T03:06:49Z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69B2BD175A4D4F099F7AD9EE940465DB</vt:lpwstr>
  </property>
  <property fmtid="{D5CDD505-2E9C-101B-9397-08002B2CF9AE}" pid="3" name="KSOProductBuildVer">
    <vt:lpwstr>2052-11.1.0.10495</vt:lpwstr>
  </property>
</Properties>
</file>